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5"/>
  </bookViews>
  <sheets>
    <sheet name="IncomeStmt" sheetId="1" r:id="rId1"/>
    <sheet name="BalSheet" sheetId="2" r:id="rId2"/>
    <sheet name="Equity" sheetId="3" r:id="rId3"/>
    <sheet name="Cashflow" sheetId="4" r:id="rId4"/>
    <sheet name="Notes" sheetId="5" r:id="rId5"/>
    <sheet name="AdditionalInfo" sheetId="6" r:id="rId6"/>
  </sheets>
  <definedNames>
    <definedName name="_xlnm.Print_Area" localSheetId="5">'AdditionalInfo'!$A$1:$J$109</definedName>
    <definedName name="_xlnm.Print_Area" localSheetId="1">'BalSheet'!$B$1:$E$66</definedName>
    <definedName name="_xlnm.Print_Area" localSheetId="3">'Cashflow'!$A$1:$F$63</definedName>
    <definedName name="_xlnm.Print_Area" localSheetId="2">'Equity'!$B$1:$M$35</definedName>
    <definedName name="_xlnm.Print_Area" localSheetId="0">'IncomeStmt'!$A$1:$H$49</definedName>
    <definedName name="_xlnm.Print_Area" localSheetId="4">'Notes'!$A$1:$G$86</definedName>
  </definedNames>
  <calcPr fullCalcOnLoad="1"/>
</workbook>
</file>

<file path=xl/sharedStrings.xml><?xml version="1.0" encoding="utf-8"?>
<sst xmlns="http://schemas.openxmlformats.org/spreadsheetml/2006/main" count="360" uniqueCount="258">
  <si>
    <t>KUANTAN FLOUR MILLS BERHAD</t>
  </si>
  <si>
    <t>(Company No.: 119598-P)</t>
  </si>
  <si>
    <t>The figures have not been audited.</t>
  </si>
  <si>
    <t>CONDENSED CONSOLIDATED INCOME STATEMENTS</t>
  </si>
  <si>
    <t>RM' 000</t>
  </si>
  <si>
    <t>Revenue</t>
  </si>
  <si>
    <t>Finance costs</t>
  </si>
  <si>
    <t xml:space="preserve"> </t>
  </si>
  <si>
    <t>Taxation</t>
  </si>
  <si>
    <t>Minority interest</t>
  </si>
  <si>
    <t>(AUDITED)</t>
  </si>
  <si>
    <t>AS AT END OF</t>
  </si>
  <si>
    <t>AS AT PRECEDING</t>
  </si>
  <si>
    <t>CURRENT QUARTER</t>
  </si>
  <si>
    <t>FINANCIAL YEAR END</t>
  </si>
  <si>
    <t>Current Assets</t>
  </si>
  <si>
    <t>Minority Interest</t>
  </si>
  <si>
    <t>(Company No. 119598-P)</t>
  </si>
  <si>
    <t>CONDENSED CONSOLIDATED BALANCE SHEET</t>
  </si>
  <si>
    <t>Property, plant and equipment</t>
  </si>
  <si>
    <t>Deposits with licensed bank</t>
  </si>
  <si>
    <t>Bank and cash balances</t>
  </si>
  <si>
    <t>Bank overdraft (Unsecured)</t>
  </si>
  <si>
    <t>Deposits pledged as security</t>
  </si>
  <si>
    <t>Represented by:</t>
  </si>
  <si>
    <t>CONDENSED CONSOLIDATED STATEMENTS OF CHANGES IN EQUITY</t>
  </si>
  <si>
    <t xml:space="preserve">Share </t>
  </si>
  <si>
    <t>Capital</t>
  </si>
  <si>
    <t>Distributable</t>
  </si>
  <si>
    <t>premium</t>
  </si>
  <si>
    <t xml:space="preserve">Accumulated </t>
  </si>
  <si>
    <t>loss</t>
  </si>
  <si>
    <t>Total</t>
  </si>
  <si>
    <t>Unquoted Investments and / or Properties</t>
  </si>
  <si>
    <t>Quoted Securities</t>
  </si>
  <si>
    <t>There were no changes in the composition of the Group during the financial period under review.</t>
  </si>
  <si>
    <t>Status of Corporate Proposals</t>
  </si>
  <si>
    <t xml:space="preserve"> - Secured</t>
  </si>
  <si>
    <t xml:space="preserve"> - Unsecured</t>
  </si>
  <si>
    <t>Off Balance Sheet Financial Instruments</t>
  </si>
  <si>
    <t>Segmental Information</t>
  </si>
  <si>
    <t>Review of Performance</t>
  </si>
  <si>
    <t>Material Subsequent Event</t>
  </si>
  <si>
    <t>Seasonal and Cyclical Factors</t>
  </si>
  <si>
    <t>Not applicable</t>
  </si>
  <si>
    <t>Dividend</t>
  </si>
  <si>
    <t>No dividend has been declared for the financial period under review.</t>
  </si>
  <si>
    <t>Unusual Items</t>
  </si>
  <si>
    <t>Changes in Estimates</t>
  </si>
  <si>
    <t>Valuation of Property, Plant and Equipment</t>
  </si>
  <si>
    <t>Changes in Contingent Liabilities or Contingent Assets</t>
  </si>
  <si>
    <t>Earnings Per Share</t>
  </si>
  <si>
    <t>a) Basic earnings per share</t>
  </si>
  <si>
    <t>Weighted average number of</t>
  </si>
  <si>
    <t xml:space="preserve">   ordinary shares </t>
  </si>
  <si>
    <t>Basic earnings per share (sen)</t>
  </si>
  <si>
    <t>b) Diluted earnings per share</t>
  </si>
  <si>
    <t>Adjustment for share options</t>
  </si>
  <si>
    <t xml:space="preserve">   ordinary shares for</t>
  </si>
  <si>
    <t xml:space="preserve">   diluted earnings per share</t>
  </si>
  <si>
    <t>Diluted earnings per share (sen)</t>
  </si>
  <si>
    <t>None</t>
  </si>
  <si>
    <t>Profits/(losses) on Sale of Unquoted Investments and / or Properties</t>
  </si>
  <si>
    <t>Changes in Material Litigation</t>
  </si>
  <si>
    <t>Bank borrowings</t>
  </si>
  <si>
    <t>Short Term</t>
  </si>
  <si>
    <t>Long Term</t>
  </si>
  <si>
    <t>Hire purchase liabilities</t>
  </si>
  <si>
    <t>sen</t>
  </si>
  <si>
    <t>Earnings per share</t>
  </si>
  <si>
    <t xml:space="preserve">  - basic</t>
  </si>
  <si>
    <t xml:space="preserve">  - diluted</t>
  </si>
  <si>
    <t>There were no sales of unquoted investment and / or properties for the period under review.</t>
  </si>
  <si>
    <t>Non-current assets</t>
  </si>
  <si>
    <t>Inventories</t>
  </si>
  <si>
    <t>Quoted shares</t>
  </si>
  <si>
    <t>Unquoted investment, at cost</t>
  </si>
  <si>
    <t>Tax Recoverable</t>
  </si>
  <si>
    <t>Deposits, Bank and Cash Balances</t>
  </si>
  <si>
    <t>Bank Overdraft</t>
  </si>
  <si>
    <t>Share Capital</t>
  </si>
  <si>
    <t>Share Premium</t>
  </si>
  <si>
    <t>Bankers Acceptances</t>
  </si>
  <si>
    <t>Net cash used in investing activities</t>
  </si>
  <si>
    <t>The businesses  of the Group are not generally affected by the seasonal and cyclical factors.</t>
  </si>
  <si>
    <t>There was no unusual items for the financial period under preview.</t>
  </si>
  <si>
    <t>There is no segmental  reporting by the Group.</t>
  </si>
  <si>
    <t>There were no contingent liabilities or contingent assets as at the date of issue of the quarterly report.</t>
  </si>
  <si>
    <t>Deferred tax assets</t>
  </si>
  <si>
    <t>Net loss for the period</t>
  </si>
  <si>
    <t>Accounting Policies and Methods of Computation</t>
  </si>
  <si>
    <t>Issuance and Repayment of Debts and Equity Securities</t>
  </si>
  <si>
    <t>Changes in the Composition of the Group</t>
  </si>
  <si>
    <t xml:space="preserve">Material Changes in the Quarterly Results as Compared to </t>
  </si>
  <si>
    <t>Results of the Preceding Quarter</t>
  </si>
  <si>
    <t>Current Year Prospects</t>
  </si>
  <si>
    <t>Profit Forecast</t>
  </si>
  <si>
    <t>Group Borrowings and Debts Securities</t>
  </si>
  <si>
    <t>Balance as at 01 April 2005</t>
  </si>
  <si>
    <t>Other income</t>
  </si>
  <si>
    <t>Cost of sales</t>
  </si>
  <si>
    <t>Gross profit</t>
  </si>
  <si>
    <t>Administrative expenses</t>
  </si>
  <si>
    <t>Selling and marketing expenses</t>
  </si>
  <si>
    <t>(Loss) before taxation</t>
  </si>
  <si>
    <t>Depreciation</t>
  </si>
  <si>
    <t xml:space="preserve">            Current Quarter</t>
  </si>
  <si>
    <t>Other Receivables</t>
  </si>
  <si>
    <t>TOTAL ASSETS</t>
  </si>
  <si>
    <t>EQUITY AND LIABILITIES</t>
  </si>
  <si>
    <t>ASSETS</t>
  </si>
  <si>
    <t>Equity attributable to holders of the parent</t>
  </si>
  <si>
    <t xml:space="preserve">Total Equity </t>
  </si>
  <si>
    <t>Non-Current Liabilities</t>
  </si>
  <si>
    <t>Current Liabilites</t>
  </si>
  <si>
    <t>Other Payables</t>
  </si>
  <si>
    <t>Trade Payables</t>
  </si>
  <si>
    <t>Trade Receivables</t>
  </si>
  <si>
    <t>Minority</t>
  </si>
  <si>
    <t>Interest</t>
  </si>
  <si>
    <t>Equity</t>
  </si>
  <si>
    <t>&lt;------Attributable to Equity Holders of the Parent-------&gt;</t>
  </si>
  <si>
    <t>Non-Distributable</t>
  </si>
  <si>
    <t>Balance as at 01 April 2006</t>
  </si>
  <si>
    <t>Part B -  Bursa Securities Listing Requirements, Malaysia</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</si>
  <si>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</si>
  <si>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</si>
  <si>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</si>
  <si>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</si>
  <si>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</si>
  <si>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</si>
  <si>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</si>
  <si>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</si>
  <si>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</si>
  <si>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</si>
  <si>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B11 </t>
  </si>
  <si>
    <t xml:space="preserve">B12 </t>
  </si>
  <si>
    <t>KUANTAN FLOUR MILLS BERHAD (Company No. 119598-P)</t>
  </si>
  <si>
    <t>Part A - FRS 134 Requirements</t>
  </si>
  <si>
    <t>Part B - Bursa Malaysia Securities Berhad ("Bursa Securities") Listing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</si>
  <si>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</si>
  <si>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</si>
  <si>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</si>
  <si>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</si>
  <si>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</si>
  <si>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</si>
  <si>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</si>
  <si>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</si>
  <si>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</si>
  <si>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</si>
  <si>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</si>
  <si>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</si>
  <si>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</si>
  <si>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</si>
  <si>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Term loan</t>
  </si>
  <si>
    <t>HP creditors</t>
  </si>
  <si>
    <t>CASH FLOW FROM OPERATING ACTIVITIES</t>
  </si>
  <si>
    <t>(Loss) for the period</t>
  </si>
  <si>
    <t>Adjustment for:</t>
  </si>
  <si>
    <t xml:space="preserve"> - Asset written off - total loss</t>
  </si>
  <si>
    <t xml:space="preserve"> - Interest income</t>
  </si>
  <si>
    <t xml:space="preserve"> - Interest expense</t>
  </si>
  <si>
    <t>Operating loss before working capital changes</t>
  </si>
  <si>
    <t>Cash generated from operations</t>
  </si>
  <si>
    <t>Interest received</t>
  </si>
  <si>
    <t>Interest paid</t>
  </si>
  <si>
    <t>Tax paid</t>
  </si>
  <si>
    <t>Net cash generated/(used) from operating activities</t>
  </si>
  <si>
    <t>CASH FLOW FROM INVESTING ACTIVITIES</t>
  </si>
  <si>
    <t>Insurance claim - total loss</t>
  </si>
  <si>
    <t>Purchase of marketable share</t>
  </si>
  <si>
    <t>CASH FLOW FROM FINANCING ACTIVITIES</t>
  </si>
  <si>
    <t>Proceeds from term loan</t>
  </si>
  <si>
    <t>Repayment of term loan</t>
  </si>
  <si>
    <t>(Repayment)/Proceeds of short term loan</t>
  </si>
  <si>
    <t>CASH AND CASH EQUIVALENTS</t>
  </si>
  <si>
    <t>Net increase</t>
  </si>
  <si>
    <t>At beginning of period</t>
  </si>
  <si>
    <t>At end of period</t>
  </si>
  <si>
    <t>Decrease/(Increase) in inventories</t>
  </si>
  <si>
    <t>(Decrease)/Increase in payables</t>
  </si>
  <si>
    <t>Audit Qualification</t>
  </si>
  <si>
    <t>Changes in Accounting Policies</t>
  </si>
  <si>
    <t>FRS 2        Share-based payment</t>
  </si>
  <si>
    <t>FRS 3        Business Combinations</t>
  </si>
  <si>
    <t>FRS 5        Non-current Assets Held for Sale and Discontinued Operations</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</si>
  <si>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</si>
  <si>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</si>
  <si>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</si>
  <si>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</si>
  <si>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</si>
  <si>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Exchanges Rates</t>
  </si>
  <si>
    <t>FRS 127   Consolidated and Separate Financial Statements</t>
  </si>
  <si>
    <t>FRS 128   Investments in Associates</t>
  </si>
  <si>
    <t>FRS 131   Interest in Joint Ventures</t>
  </si>
  <si>
    <t>FRS 132   Financial Instruments: Disclosure and Presentation</t>
  </si>
  <si>
    <t>FRS 133   Earning per Share</t>
  </si>
  <si>
    <t>FRS 136   Impairment of Assets</t>
  </si>
  <si>
    <t>FRS 138   Intangible Assets</t>
  </si>
  <si>
    <t>FRS 140   Investment Property</t>
  </si>
  <si>
    <t>(a)  FRS 101: Presentation of Financial Statements</t>
  </si>
  <si>
    <t>Loss for the period</t>
  </si>
  <si>
    <t>Purchase of property, plant and equipment</t>
  </si>
  <si>
    <t>Proceeds from disposal of property, plant and equipment</t>
  </si>
  <si>
    <t>Issuance of shares</t>
  </si>
  <si>
    <t>(Loss) after tax</t>
  </si>
  <si>
    <t>Term Loan</t>
  </si>
  <si>
    <t>Total liabilities</t>
  </si>
  <si>
    <t>TOTAL EQUITY AND LIABILITIES</t>
  </si>
  <si>
    <t>Net assets per share attribtutable to ordinary</t>
  </si>
  <si>
    <t>Accumulated losses</t>
  </si>
  <si>
    <t>(Loss) attributable to ordinary equity</t>
  </si>
  <si>
    <t xml:space="preserve">   holders of the parent</t>
  </si>
  <si>
    <t>Quarterly report on consolidated results for the first quarter ended 30 September 2006</t>
  </si>
  <si>
    <t xml:space="preserve">     6 Months Cummulative</t>
  </si>
  <si>
    <t>Current Year quarter ended</t>
  </si>
  <si>
    <t>Preceding Year Corresponding quarter ended</t>
  </si>
  <si>
    <t>Current Year To date</t>
  </si>
  <si>
    <t>Preceding Year Corresponding Period</t>
  </si>
  <si>
    <t>FOR THE FIRST QUARTER ENDED 30 September 2006</t>
  </si>
  <si>
    <t>Balance as at 30 September 2005</t>
  </si>
  <si>
    <t>Balance as at 30 September 2006</t>
  </si>
  <si>
    <t>The interim report are unaudited and have been  prepared in accordance with the requirements of FRS 134: Interim Financial Reporting and paragraph 9.22 of the Bursa Securities Listing Requirements, and should be read in conjuction with the Group's financial statements for the year ended 31 March 2006</t>
  </si>
  <si>
    <t>Notes to the quarterly report on consolidated results for the financial quarter ended 30 September 2006</t>
  </si>
  <si>
    <t>Total group borrowings as at 30 September 2006 are as follows :-</t>
  </si>
  <si>
    <t>No interim dividend has been declared for the financial period ended 30 September 2006 (30 September 2005:Nil).</t>
  </si>
  <si>
    <t>The significant accounting policies adopted are consistent with those of the audited financial statements for the year ended 31 March 2006 except for the following new / revised Financial Reporting Standards ("FRS") effective for financial period beginning 1 January 2006.</t>
  </si>
  <si>
    <t>The adoption of the FRSs listed above, other than those state below, does not have any significant financial impact on the Group. The principal effects of changes in accounting policies resulting from the adoption of the new / revised FRSs are as follows:</t>
  </si>
  <si>
    <t>The current period's presentation of the Group's financial statements is based on the revised requirements of FRS 101, with                                  comparatives restated to conform with the current period's presentation.</t>
  </si>
  <si>
    <t>The audited financial statements of the Company for the preceding financial year ended 31 March 2006 was not subjected to any qualification.</t>
  </si>
  <si>
    <t>There were no estimation of amount used in the previous interim reports having a material impact in the current interim reports</t>
  </si>
  <si>
    <t>There were no issuances and repayment of debt and equity securities, share buy-backs, share cancellations, share held as treasury shares and resale of treasury shares for the current financial year to date.</t>
  </si>
  <si>
    <t>The Group did not carry out any revaluations on its property, plant and equipment in the financial year to date. The value of property, plant and equipment have been brought forward without amendment from the previous annual financial statements.</t>
  </si>
  <si>
    <t>There is no provision for tax for this quarter as there are capital allowances of RM1.743million, reinvestment tax allowances of RM9.663million and tax losses of RM15.963million available to be utilised against future profit.</t>
  </si>
  <si>
    <t>Current year quarter ended</t>
  </si>
  <si>
    <t>Current year To date</t>
  </si>
  <si>
    <r>
      <t xml:space="preserve">Preceding Year </t>
    </r>
    <r>
      <rPr>
        <sz val="8"/>
        <rFont val="Arial"/>
        <family val="2"/>
      </rPr>
      <t>Corresponding</t>
    </r>
    <r>
      <rPr>
        <sz val="10"/>
        <rFont val="Arial"/>
        <family val="0"/>
      </rPr>
      <t xml:space="preserve"> quarter ended</t>
    </r>
  </si>
  <si>
    <r>
      <t xml:space="preserve">Preceding Year </t>
    </r>
    <r>
      <rPr>
        <sz val="8"/>
        <rFont val="Arial"/>
        <family val="2"/>
      </rPr>
      <t>Corresponding</t>
    </r>
    <r>
      <rPr>
        <sz val="10"/>
        <rFont val="Arial"/>
        <family val="0"/>
      </rPr>
      <t xml:space="preserve"> Period</t>
    </r>
  </si>
  <si>
    <t xml:space="preserve">      6 Months Cummulative</t>
  </si>
  <si>
    <t>As at 03 October, 2006 an amount of RM6.370 miilion owing to Bank Muamalat Malaysia Berhad has been converted to Muamalat Inah Financing (Term Loan) totalling RM6.0 million payable over a period of 5 years. The first repayment is paid on 15 November 2006</t>
  </si>
  <si>
    <t>The Group incurred a loss of RM0.877 million  for the current quarter as compared to a loss of RM0.611million for the preceding quarter. The poorer performance for the curent quarter as compared to the preceding quarter  is due mainly to a loss of RM0.323 from the disposal of quoted securities by it's subsidiary KFM Trading Sdn Bhd. In fact the operating performance for the qroup has shown is a slight improvement from a loss before tax of RM0.611million for the preceding quarter to RM0.554 for the current quarter. The current quarter's revenue has decreased by about 10% as compared to the preceding quarter as the Group is reviewing its sales mix to improve profitability.  Although current quarter's revenue has decreased as compared to the previous quarter the Group have managed to improve the operating performance due mainly to a better sales mix, a slight reduction in  average wheat prices of about 2% and higher by-products prices.</t>
  </si>
  <si>
    <t>The world wheat prices still remain volatile at high levels. The wheat crop production in Australia is expected to be very much lower than last year due to severe drought reported. With the General Purpose flour price still remain controlled at RM1.20/kg by the Government, the prospect for the remaining periods of financial year remains uncertain.</t>
  </si>
  <si>
    <t xml:space="preserve">         6 months ended </t>
  </si>
  <si>
    <t>CONDENSED CONSOLIDATED CASH FLOW for the 6 months ended 30 September 2006</t>
  </si>
  <si>
    <t xml:space="preserve"> - Gain on disposal of property, plant and equipment</t>
  </si>
  <si>
    <t xml:space="preserve"> - Loss on disposal of marketable securities</t>
  </si>
  <si>
    <t>Proceeds from disposal of marketable shares</t>
  </si>
  <si>
    <t>(Increase) in receivables</t>
  </si>
  <si>
    <t>(Deposit)/ Withdrawal with licensed bank</t>
  </si>
  <si>
    <t>Proceeds of HP creditors</t>
  </si>
  <si>
    <t>The Group has an investment of 2,177,300 units of ordinary shares in MP Technology Resources Berhad through it's subsidiary KFM Trading Sdn. Bhd. The share has been dispose of on 01 September, 2006 at a price of RM0.0715, which resulted in a loss on disposal of RM510k of which RM187k has been provided for as at 31 March 2006. The balance of RM323k is reflected in Other Income.</t>
  </si>
  <si>
    <t xml:space="preserve">The Group's six months cumulative revenue has increased from RM34.327 million for the preceding correponding period to RM44.65 million for the current period todate. Correspondingly the Group has incurred a smaller cumulative loss for the current period of RM1.488 million as compared to a cumulative loss of RM2.683 milion for the same quarter of the preceding financial year. In fact the cumulative operating loss for the current period is only RM1.165 million as the current cumulative loss includes a loss on disposal of quoted securities amounting to RM 0.323 million. The improved performance is mainly due to an increase in our average flour and by-product prices by about 4.5% and 2.5% respectively. Due to the more favorable business environment the Group has increased its marketing effort and is reflected in a 30% increase in sales. </t>
  </si>
  <si>
    <t>(The Condensed Consolidated Cash Flow Statements should be read in conjunction with the Audited Financial Statements for the year ended 31st March 2006)</t>
  </si>
  <si>
    <t>(The Condensed Consolidated Statements of Changes in Equity should be read in conjunction with the Audited Financial Statements for the year ended 31st March 2006)</t>
  </si>
  <si>
    <t>(The Condensed Consolidated Balance Sheetts should be read in conjunction with the Audited Financial Statements for the year ended 31st March 2006)</t>
  </si>
  <si>
    <t>equity holders of the parent (RM)</t>
  </si>
  <si>
    <t>(The Condensed Consolidated Income Statements should be read in conjunction with the Audited Financial Statements for the year ended 31st March 2006)</t>
  </si>
  <si>
    <t>The Group does not have any financial instruments with off balance sheet risk as at  23 November 2006, the latest practicable date which is not earlier that 7 days from the date of issue of this quarterly 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</si>
</sst>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s>
  <fonts count="8">
    <font>
      <sz val="10"/>
      <name val="Arial"/>
      <family val="0"/>
    </font>
    <font>
      <sz val="9"/>
      <name val="Arial"/>
      <family val="2"/>
    </font>
    <font>
      <b/>
      <sz val="10"/>
      <name val="Arial"/>
      <family val="2"/>
    </font>
    <font>
      <sz val="10"/>
      <color indexed="8"/>
      <name val="Arial"/>
      <family val="2"/>
    </font>
    <font>
      <u val="single"/>
      <sz val="10"/>
      <name val="Arial"/>
      <family val="2"/>
    </font>
    <font>
      <b/>
      <sz val="10"/>
      <color indexed="8"/>
      <name val="Arial"/>
      <family val="2"/>
    </font>
    <font>
      <u val="single"/>
      <sz val="10"/>
      <color indexed="8"/>
      <name val="Arial"/>
      <family val="0"/>
    </font>
    <font>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41" fontId="0" fillId="0" borderId="0" xfId="0" applyNumberFormat="1" applyAlignment="1">
      <alignment/>
    </xf>
    <xf numFmtId="41" fontId="0" fillId="0" borderId="1" xfId="0" applyNumberFormat="1" applyBorder="1" applyAlignment="1">
      <alignment/>
    </xf>
    <xf numFmtId="41" fontId="0" fillId="0" borderId="2" xfId="0" applyNumberFormat="1" applyBorder="1" applyAlignment="1">
      <alignment/>
    </xf>
    <xf numFmtId="0" fontId="0" fillId="0" borderId="0" xfId="0" applyBorder="1" applyAlignment="1">
      <alignment/>
    </xf>
    <xf numFmtId="0" fontId="0" fillId="0" borderId="0" xfId="0" applyBorder="1" applyAlignment="1">
      <alignment horizontal="center"/>
    </xf>
    <xf numFmtId="41" fontId="0" fillId="0" borderId="0" xfId="0" applyNumberFormat="1" applyBorder="1" applyAlignment="1">
      <alignment/>
    </xf>
    <xf numFmtId="15"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xf>
    <xf numFmtId="41" fontId="0" fillId="0" borderId="3" xfId="0" applyNumberFormat="1" applyBorder="1" applyAlignment="1">
      <alignment/>
    </xf>
    <xf numFmtId="41" fontId="0" fillId="0" borderId="4" xfId="0" applyNumberFormat="1" applyBorder="1" applyAlignment="1">
      <alignment/>
    </xf>
    <xf numFmtId="0" fontId="0" fillId="0" borderId="0" xfId="0" applyFont="1" applyAlignment="1">
      <alignment/>
    </xf>
    <xf numFmtId="0" fontId="0" fillId="0" borderId="5" xfId="0" applyBorder="1" applyAlignment="1">
      <alignment/>
    </xf>
    <xf numFmtId="43" fontId="0" fillId="0" borderId="6" xfId="0" applyNumberFormat="1" applyBorder="1" applyAlignment="1">
      <alignment/>
    </xf>
    <xf numFmtId="15" fontId="0" fillId="0" borderId="0" xfId="0" applyNumberFormat="1" applyAlignment="1">
      <alignment horizontal="left"/>
    </xf>
    <xf numFmtId="0" fontId="0" fillId="0" borderId="0" xfId="0" applyAlignment="1">
      <alignment horizontal="left"/>
    </xf>
    <xf numFmtId="41" fontId="0" fillId="0" borderId="5" xfId="0" applyNumberFormat="1" applyBorder="1" applyAlignment="1">
      <alignment/>
    </xf>
    <xf numFmtId="0" fontId="3" fillId="0" borderId="0" xfId="0" applyFont="1" applyAlignment="1">
      <alignment/>
    </xf>
    <xf numFmtId="0" fontId="0" fillId="0" borderId="0" xfId="0" applyAlignment="1">
      <alignment horizontal="right"/>
    </xf>
    <xf numFmtId="43" fontId="0" fillId="0" borderId="0" xfId="0" applyNumberFormat="1" applyAlignment="1">
      <alignment/>
    </xf>
    <xf numFmtId="0" fontId="4" fillId="0" borderId="0" xfId="0" applyFont="1" applyAlignment="1">
      <alignment horizontal="center"/>
    </xf>
    <xf numFmtId="41" fontId="0" fillId="0" borderId="7" xfId="0" applyNumberFormat="1" applyBorder="1" applyAlignment="1">
      <alignment/>
    </xf>
    <xf numFmtId="41" fontId="2" fillId="0" borderId="7" xfId="0" applyNumberFormat="1" applyFon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0" xfId="0" applyNumberFormat="1" applyAlignment="1">
      <alignment horizontal="center"/>
    </xf>
    <xf numFmtId="41" fontId="0" fillId="0" borderId="0" xfId="0" applyNumberFormat="1" applyBorder="1" applyAlignment="1">
      <alignment horizontal="center"/>
    </xf>
    <xf numFmtId="43" fontId="0" fillId="0" borderId="0" xfId="0" applyNumberFormat="1" applyBorder="1" applyAlignment="1">
      <alignment/>
    </xf>
    <xf numFmtId="41" fontId="3" fillId="0" borderId="0" xfId="0" applyNumberFormat="1" applyFont="1" applyAlignment="1">
      <alignment/>
    </xf>
    <xf numFmtId="0" fontId="5" fillId="0" borderId="0" xfId="0" applyFont="1" applyAlignment="1">
      <alignment/>
    </xf>
    <xf numFmtId="166" fontId="0" fillId="0" borderId="0" xfId="0" applyNumberFormat="1" applyAlignment="1">
      <alignment horizontal="center"/>
    </xf>
    <xf numFmtId="166" fontId="0" fillId="0" borderId="0" xfId="0" applyNumberFormat="1" applyBorder="1"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41" fontId="0" fillId="0" borderId="10" xfId="0" applyNumberFormat="1" applyBorder="1" applyAlignment="1">
      <alignment/>
    </xf>
    <xf numFmtId="0" fontId="0" fillId="0" borderId="0" xfId="0" applyFont="1" applyAlignment="1">
      <alignment horizontal="left"/>
    </xf>
    <xf numFmtId="0" fontId="2" fillId="0" borderId="0" xfId="0" applyFont="1" applyAlignment="1">
      <alignment horizontal="right"/>
    </xf>
    <xf numFmtId="166" fontId="0" fillId="0" borderId="0" xfId="0" applyNumberFormat="1" applyAlignment="1">
      <alignment/>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lignment wrapText="1"/>
    </xf>
    <xf numFmtId="0" fontId="0" fillId="0" borderId="0" xfId="0" applyAlignment="1">
      <alignment horizontal="justify" vertical="justify"/>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justify" vertical="justify"/>
    </xf>
    <xf numFmtId="41" fontId="0" fillId="0" borderId="0" xfId="0" applyNumberFormat="1" applyAlignment="1">
      <alignment horizontal="justify" vertical="justify"/>
    </xf>
    <xf numFmtId="0" fontId="0" fillId="0" borderId="0" xfId="0" applyAlignment="1">
      <alignment horizontal="justify" vertical="justify" wrapText="1"/>
    </xf>
    <xf numFmtId="0" fontId="0" fillId="0" borderId="0" xfId="0" applyAlignment="1">
      <alignment/>
    </xf>
    <xf numFmtId="0" fontId="3" fillId="0" borderId="0" xfId="0" applyFont="1" applyAlignment="1">
      <alignment horizontal="justify" vertical="justify" wrapText="1"/>
    </xf>
    <xf numFmtId="0" fontId="0" fillId="0" borderId="0" xfId="0" applyFont="1" applyAlignment="1">
      <alignment horizontal="justify" vertical="justify" wrapText="1"/>
    </xf>
    <xf numFmtId="0" fontId="0" fillId="0" borderId="0" xfId="0" applyAlignment="1" applyProtection="1">
      <alignment horizontal="center" vertical="center" wrapText="1"/>
      <protection locked="0"/>
    </xf>
    <xf numFmtId="0" fontId="0" fillId="0" borderId="0" xfId="0" applyAlignment="1">
      <alignment wrapText="1"/>
    </xf>
    <xf numFmtId="0" fontId="0" fillId="0" borderId="0" xfId="0"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66"/>
  <sheetViews>
    <sheetView zoomScale="80" zoomScaleNormal="80" workbookViewId="0" topLeftCell="A1">
      <selection activeCell="A35" sqref="A35"/>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 min="10" max="10" width="9.28125" style="0" bestFit="1" customWidth="1"/>
    <col min="11" max="11" width="9.8515625" style="0" bestFit="1" customWidth="1"/>
  </cols>
  <sheetData>
    <row r="2" ht="12.75">
      <c r="A2" t="s">
        <v>0</v>
      </c>
    </row>
    <row r="3" ht="12.75">
      <c r="A3" t="s">
        <v>1</v>
      </c>
    </row>
    <row r="5" ht="12.75">
      <c r="A5" t="s">
        <v>213</v>
      </c>
    </row>
    <row r="6" ht="12.75">
      <c r="A6" t="s">
        <v>2</v>
      </c>
    </row>
    <row r="8" ht="12.75">
      <c r="A8" t="s">
        <v>3</v>
      </c>
    </row>
    <row r="9" spans="3:7" ht="12.75">
      <c r="C9" s="5"/>
      <c r="E9" s="5"/>
      <c r="G9" s="5"/>
    </row>
    <row r="10" spans="2:8" ht="12.75">
      <c r="B10" s="1" t="s">
        <v>7</v>
      </c>
      <c r="C10" s="6"/>
      <c r="D10" s="1" t="s">
        <v>7</v>
      </c>
      <c r="E10" s="6"/>
      <c r="F10" s="1" t="str">
        <f>+B10</f>
        <v> </v>
      </c>
      <c r="G10" s="6"/>
      <c r="H10" s="1" t="str">
        <f>+D10</f>
        <v> </v>
      </c>
    </row>
    <row r="11" spans="2:8" ht="12.75">
      <c r="B11" s="49" t="s">
        <v>106</v>
      </c>
      <c r="C11" s="48"/>
      <c r="D11" s="48"/>
      <c r="E11" s="6"/>
      <c r="F11" s="48" t="s">
        <v>214</v>
      </c>
      <c r="G11" s="48"/>
      <c r="H11" s="48"/>
    </row>
    <row r="12" spans="2:8" ht="51">
      <c r="B12" s="45" t="s">
        <v>215</v>
      </c>
      <c r="C12" s="39"/>
      <c r="D12" s="44" t="s">
        <v>216</v>
      </c>
      <c r="E12" s="6"/>
      <c r="F12" s="45" t="s">
        <v>217</v>
      </c>
      <c r="G12" s="39"/>
      <c r="H12" s="45" t="s">
        <v>218</v>
      </c>
    </row>
    <row r="13" spans="2:8" ht="12.75">
      <c r="B13" s="33">
        <v>38990</v>
      </c>
      <c r="C13" s="34"/>
      <c r="D13" s="33">
        <v>38625</v>
      </c>
      <c r="E13" s="34"/>
      <c r="F13" s="33">
        <f>+B13</f>
        <v>38990</v>
      </c>
      <c r="G13" s="34"/>
      <c r="H13" s="33">
        <f>+D13</f>
        <v>38625</v>
      </c>
    </row>
    <row r="14" spans="2:8" ht="12.75">
      <c r="B14" s="1"/>
      <c r="C14" s="6"/>
      <c r="D14" s="1"/>
      <c r="E14" s="6"/>
      <c r="F14" s="1"/>
      <c r="G14" s="6"/>
      <c r="H14" s="1"/>
    </row>
    <row r="15" spans="2:8" ht="12.75">
      <c r="B15" s="1" t="s">
        <v>4</v>
      </c>
      <c r="C15" s="6"/>
      <c r="D15" s="1" t="s">
        <v>4</v>
      </c>
      <c r="E15" s="6"/>
      <c r="F15" s="1" t="s">
        <v>4</v>
      </c>
      <c r="G15" s="6"/>
      <c r="H15" s="1" t="s">
        <v>4</v>
      </c>
    </row>
    <row r="16" spans="3:7" ht="12.75">
      <c r="C16" s="5"/>
      <c r="E16" s="5"/>
      <c r="G16" s="5"/>
    </row>
    <row r="17" spans="1:10" ht="12.75">
      <c r="A17" t="s">
        <v>5</v>
      </c>
      <c r="B17" s="7">
        <v>21164</v>
      </c>
      <c r="C17" s="7"/>
      <c r="D17" s="7">
        <v>18611</v>
      </c>
      <c r="E17" s="7"/>
      <c r="F17" s="7">
        <v>44650</v>
      </c>
      <c r="G17" s="7"/>
      <c r="H17" s="7">
        <v>34327</v>
      </c>
      <c r="J17" s="7" t="s">
        <v>7</v>
      </c>
    </row>
    <row r="18" spans="2:8" ht="12.75">
      <c r="B18" s="2"/>
      <c r="C18" s="7"/>
      <c r="D18" s="2"/>
      <c r="E18" s="7"/>
      <c r="F18" s="2"/>
      <c r="G18" s="7"/>
      <c r="H18" s="2"/>
    </row>
    <row r="19" spans="1:8" ht="12.75">
      <c r="A19" t="s">
        <v>100</v>
      </c>
      <c r="B19" s="19">
        <f>-18114-1004</f>
        <v>-19118</v>
      </c>
      <c r="C19" s="7"/>
      <c r="D19" s="19">
        <f>-16067-886</f>
        <v>-16953</v>
      </c>
      <c r="E19" s="7"/>
      <c r="F19" s="19">
        <f>-38302-2105</f>
        <v>-40407</v>
      </c>
      <c r="G19" s="7"/>
      <c r="H19" s="19">
        <f>-30447-1926</f>
        <v>-32373</v>
      </c>
    </row>
    <row r="20" spans="2:8" ht="12.75">
      <c r="B20" s="2"/>
      <c r="C20" s="7"/>
      <c r="D20" s="2"/>
      <c r="E20" s="7"/>
      <c r="F20" s="2"/>
      <c r="G20" s="7"/>
      <c r="H20" s="2"/>
    </row>
    <row r="21" spans="1:8" ht="12.75">
      <c r="A21" t="s">
        <v>101</v>
      </c>
      <c r="B21" s="2">
        <f>+B17+B19</f>
        <v>2046</v>
      </c>
      <c r="C21" s="7"/>
      <c r="D21" s="2">
        <f>+D17+D19</f>
        <v>1658</v>
      </c>
      <c r="E21" s="7"/>
      <c r="F21" s="2">
        <f>+F17+F19</f>
        <v>4243</v>
      </c>
      <c r="G21" s="7"/>
      <c r="H21" s="2">
        <f>+H17+H19</f>
        <v>1954</v>
      </c>
    </row>
    <row r="22" spans="2:8" ht="12.75">
      <c r="B22" s="2"/>
      <c r="C22" s="7"/>
      <c r="D22" s="2"/>
      <c r="E22" s="7"/>
      <c r="F22" s="2"/>
      <c r="G22" s="7"/>
      <c r="H22" s="2"/>
    </row>
    <row r="23" spans="1:8" ht="12.75">
      <c r="A23" t="s">
        <v>99</v>
      </c>
      <c r="B23" s="2">
        <f>-323+9</f>
        <v>-314</v>
      </c>
      <c r="C23" s="7"/>
      <c r="D23" s="2">
        <v>4</v>
      </c>
      <c r="E23" s="7"/>
      <c r="F23" s="2">
        <v>-314</v>
      </c>
      <c r="G23" s="7"/>
      <c r="H23" s="2">
        <v>8</v>
      </c>
    </row>
    <row r="24" spans="1:8" ht="12.75">
      <c r="A24" s="20"/>
      <c r="B24" s="2"/>
      <c r="C24" s="7"/>
      <c r="D24" s="2"/>
      <c r="E24" s="7"/>
      <c r="F24" s="2"/>
      <c r="G24" s="7"/>
      <c r="H24" s="2"/>
    </row>
    <row r="25" spans="1:8" ht="12.75">
      <c r="A25" s="20" t="s">
        <v>102</v>
      </c>
      <c r="B25" s="2">
        <f>-929</f>
        <v>-929</v>
      </c>
      <c r="C25" s="7"/>
      <c r="D25" s="2">
        <v>-1069</v>
      </c>
      <c r="E25" s="7"/>
      <c r="F25" s="2">
        <v>-2019</v>
      </c>
      <c r="G25" s="7"/>
      <c r="H25" s="2">
        <v>-1711</v>
      </c>
    </row>
    <row r="26" spans="1:8" ht="12.75">
      <c r="A26" s="20"/>
      <c r="B26" s="2"/>
      <c r="C26" s="7"/>
      <c r="D26" s="2"/>
      <c r="E26" s="7"/>
      <c r="F26" s="2"/>
      <c r="G26" s="7"/>
      <c r="H26" s="2"/>
    </row>
    <row r="27" spans="1:8" ht="12.75">
      <c r="A27" s="20" t="s">
        <v>103</v>
      </c>
      <c r="B27" s="2">
        <v>-651</v>
      </c>
      <c r="C27" s="7"/>
      <c r="D27" s="2">
        <v>-505</v>
      </c>
      <c r="E27" s="7"/>
      <c r="F27" s="2">
        <v>-1269</v>
      </c>
      <c r="G27" s="7"/>
      <c r="H27" s="2">
        <v>-1122</v>
      </c>
    </row>
    <row r="28" spans="1:8" ht="12.75">
      <c r="A28" s="20"/>
      <c r="B28" s="2"/>
      <c r="C28" s="7"/>
      <c r="D28" s="2"/>
      <c r="E28" s="7"/>
      <c r="F28" s="2"/>
      <c r="G28" s="7"/>
      <c r="H28" s="2"/>
    </row>
    <row r="29" spans="1:8" ht="12.75">
      <c r="A29" s="20" t="s">
        <v>105</v>
      </c>
      <c r="B29" s="2">
        <v>-700</v>
      </c>
      <c r="C29" s="7"/>
      <c r="D29" s="2">
        <v>-693</v>
      </c>
      <c r="E29" s="7"/>
      <c r="F29" s="2">
        <v>-1408</v>
      </c>
      <c r="G29" s="7"/>
      <c r="H29" s="2">
        <v>-1395</v>
      </c>
    </row>
    <row r="30" spans="1:8" ht="12.75">
      <c r="A30" s="20"/>
      <c r="B30" s="2"/>
      <c r="C30" s="7"/>
      <c r="D30" s="2"/>
      <c r="E30" s="7"/>
      <c r="F30" s="2"/>
      <c r="G30" s="7"/>
      <c r="H30" s="2"/>
    </row>
    <row r="31" spans="1:8" ht="12.75">
      <c r="A31" s="20" t="s">
        <v>6</v>
      </c>
      <c r="B31" s="2">
        <v>-329</v>
      </c>
      <c r="C31" s="7"/>
      <c r="D31" s="2">
        <v>-266</v>
      </c>
      <c r="E31" s="7"/>
      <c r="F31" s="2">
        <v>-721</v>
      </c>
      <c r="G31" s="7"/>
      <c r="H31" s="2">
        <v>-417</v>
      </c>
    </row>
    <row r="32" spans="1:8" ht="12.75">
      <c r="A32" s="20"/>
      <c r="B32" s="3"/>
      <c r="C32" s="7"/>
      <c r="D32" s="3"/>
      <c r="E32" s="7"/>
      <c r="F32" s="3"/>
      <c r="G32" s="7"/>
      <c r="H32" s="3"/>
    </row>
    <row r="33" spans="1:9" ht="12.75">
      <c r="A33" s="20" t="s">
        <v>104</v>
      </c>
      <c r="B33" s="2">
        <f>SUM(B21:B32)</f>
        <v>-877</v>
      </c>
      <c r="C33" s="7"/>
      <c r="D33" s="2">
        <f>SUM(D21:D32)</f>
        <v>-871</v>
      </c>
      <c r="E33" s="7"/>
      <c r="F33" s="2">
        <f>SUM(F21:F32)</f>
        <v>-1488</v>
      </c>
      <c r="G33" s="7"/>
      <c r="H33" s="2">
        <f>SUM(H21:H32)</f>
        <v>-2683</v>
      </c>
      <c r="I33" s="2" t="s">
        <v>7</v>
      </c>
    </row>
    <row r="34" spans="1:8" ht="12.75">
      <c r="A34" s="20"/>
      <c r="B34" s="2"/>
      <c r="C34" s="7"/>
      <c r="D34" s="2"/>
      <c r="E34" s="7"/>
      <c r="F34" s="2"/>
      <c r="G34" s="7"/>
      <c r="H34" s="2"/>
    </row>
    <row r="35" spans="1:8" ht="12.75">
      <c r="A35" s="20" t="s">
        <v>8</v>
      </c>
      <c r="B35" s="2">
        <v>0</v>
      </c>
      <c r="C35" s="7"/>
      <c r="D35" s="2">
        <v>0</v>
      </c>
      <c r="E35" s="7"/>
      <c r="F35" s="2">
        <v>0</v>
      </c>
      <c r="G35" s="7"/>
      <c r="H35" s="2">
        <v>0</v>
      </c>
    </row>
    <row r="36" spans="1:8" ht="12.75">
      <c r="A36" s="20"/>
      <c r="B36" s="3"/>
      <c r="C36" s="7"/>
      <c r="D36" s="3"/>
      <c r="E36" s="7"/>
      <c r="F36" s="3" t="s">
        <v>7</v>
      </c>
      <c r="G36" s="7"/>
      <c r="H36" s="3"/>
    </row>
    <row r="37" spans="1:8" ht="12.75">
      <c r="A37" s="20" t="s">
        <v>205</v>
      </c>
      <c r="B37" s="2">
        <f>+B33+B35</f>
        <v>-877</v>
      </c>
      <c r="C37" s="7"/>
      <c r="D37" s="2">
        <f>+D33+D35</f>
        <v>-871</v>
      </c>
      <c r="E37" s="7"/>
      <c r="F37" s="2">
        <f>+F33+F35</f>
        <v>-1488</v>
      </c>
      <c r="G37" s="7"/>
      <c r="H37" s="2">
        <f>+H33+H35</f>
        <v>-2683</v>
      </c>
    </row>
    <row r="38" spans="1:8" ht="12.75">
      <c r="A38" s="20"/>
      <c r="B38" s="2"/>
      <c r="C38" s="7"/>
      <c r="D38" s="2"/>
      <c r="E38" s="7"/>
      <c r="F38" s="2"/>
      <c r="G38" s="7"/>
      <c r="H38" s="2"/>
    </row>
    <row r="39" spans="1:8" ht="12.75">
      <c r="A39" s="20" t="s">
        <v>9</v>
      </c>
      <c r="B39" s="2">
        <v>0</v>
      </c>
      <c r="C39" s="7"/>
      <c r="D39" s="2">
        <v>0</v>
      </c>
      <c r="E39" s="7"/>
      <c r="F39" s="2">
        <v>0</v>
      </c>
      <c r="G39" s="7"/>
      <c r="H39" s="2">
        <v>0</v>
      </c>
    </row>
    <row r="40" spans="1:8" ht="12.75">
      <c r="A40" s="20"/>
      <c r="B40" s="2"/>
      <c r="C40" s="7"/>
      <c r="D40" s="2"/>
      <c r="E40" s="7"/>
      <c r="F40" s="2"/>
      <c r="G40" s="7"/>
      <c r="H40" s="2"/>
    </row>
    <row r="41" spans="1:8" ht="13.5" thickBot="1">
      <c r="A41" s="20" t="s">
        <v>157</v>
      </c>
      <c r="B41" s="4">
        <f>+B37+B39</f>
        <v>-877</v>
      </c>
      <c r="C41" s="7"/>
      <c r="D41" s="4">
        <f>+D37+D39</f>
        <v>-871</v>
      </c>
      <c r="E41" s="7"/>
      <c r="F41" s="4">
        <f>+F37+F39</f>
        <v>-1488</v>
      </c>
      <c r="G41" s="7"/>
      <c r="H41" s="4">
        <f>+H37+H39</f>
        <v>-2683</v>
      </c>
    </row>
    <row r="42" spans="2:8" ht="13.5" thickTop="1">
      <c r="B42" s="2"/>
      <c r="C42" s="7"/>
      <c r="D42" s="2"/>
      <c r="E42" s="7"/>
      <c r="F42" s="2"/>
      <c r="G42" s="7"/>
      <c r="H42" s="2"/>
    </row>
    <row r="43" spans="2:8" ht="12.75">
      <c r="B43" s="28" t="s">
        <v>68</v>
      </c>
      <c r="C43" s="29"/>
      <c r="D43" s="28" t="s">
        <v>68</v>
      </c>
      <c r="E43" s="29"/>
      <c r="F43" s="28" t="s">
        <v>68</v>
      </c>
      <c r="G43" s="29"/>
      <c r="H43" s="28" t="s">
        <v>68</v>
      </c>
    </row>
    <row r="44" spans="1:8" ht="12.75">
      <c r="A44" t="s">
        <v>69</v>
      </c>
      <c r="B44" s="2"/>
      <c r="C44" s="7"/>
      <c r="D44" s="2"/>
      <c r="E44" s="7"/>
      <c r="F44" s="2"/>
      <c r="G44" s="7"/>
      <c r="H44" s="2"/>
    </row>
    <row r="45" spans="1:8" ht="12.75">
      <c r="A45" t="s">
        <v>70</v>
      </c>
      <c r="B45" s="22">
        <v>-1.94</v>
      </c>
      <c r="C45" s="22"/>
      <c r="D45" s="30">
        <v>-1.93</v>
      </c>
      <c r="E45" s="22"/>
      <c r="F45" s="30">
        <v>-3.3</v>
      </c>
      <c r="G45" s="30"/>
      <c r="H45" s="22">
        <v>-5.96</v>
      </c>
    </row>
    <row r="46" spans="1:8" ht="12.75">
      <c r="A46" t="s">
        <v>71</v>
      </c>
      <c r="B46" s="22">
        <v>0</v>
      </c>
      <c r="C46" s="22"/>
      <c r="D46" s="22">
        <v>-2.02</v>
      </c>
      <c r="E46" s="22"/>
      <c r="F46" s="22">
        <v>0</v>
      </c>
      <c r="G46" s="30"/>
      <c r="H46" s="22">
        <v>-6.18</v>
      </c>
    </row>
    <row r="47" spans="2:8" ht="12.75">
      <c r="B47" s="2"/>
      <c r="C47" s="7"/>
      <c r="D47" s="2"/>
      <c r="E47" s="7"/>
      <c r="F47" s="2"/>
      <c r="G47" s="7"/>
      <c r="H47" s="2"/>
    </row>
    <row r="48" spans="1:8" ht="12.75">
      <c r="A48" s="50" t="s">
        <v>256</v>
      </c>
      <c r="B48" s="50"/>
      <c r="C48" s="50"/>
      <c r="D48" s="50"/>
      <c r="E48" s="50"/>
      <c r="F48" s="50"/>
      <c r="G48" s="50"/>
      <c r="H48" s="50"/>
    </row>
    <row r="49" spans="1:8" ht="12.75">
      <c r="A49" s="50"/>
      <c r="B49" s="50"/>
      <c r="C49" s="50"/>
      <c r="D49" s="50"/>
      <c r="E49" s="50"/>
      <c r="F49" s="50"/>
      <c r="G49" s="50"/>
      <c r="H49" s="50"/>
    </row>
    <row r="50" spans="2:8" ht="12.75">
      <c r="B50" s="2"/>
      <c r="C50" s="7"/>
      <c r="D50" s="2"/>
      <c r="E50" s="7"/>
      <c r="F50" s="2"/>
      <c r="G50" s="7"/>
      <c r="H50" s="2"/>
    </row>
    <row r="51" spans="2:8" ht="12.75">
      <c r="B51" s="2"/>
      <c r="C51" s="7"/>
      <c r="D51" s="2"/>
      <c r="E51" s="7"/>
      <c r="F51" s="2"/>
      <c r="G51" s="7"/>
      <c r="H51" s="2"/>
    </row>
    <row r="52" spans="2:8" ht="12.75">
      <c r="B52" s="2"/>
      <c r="C52" s="7"/>
      <c r="D52" s="2"/>
      <c r="E52" s="7"/>
      <c r="F52" s="2"/>
      <c r="G52" s="7"/>
      <c r="H52" s="2"/>
    </row>
    <row r="53" spans="3:7" ht="12.75">
      <c r="C53" s="5"/>
      <c r="E53" s="5"/>
      <c r="G53" s="5"/>
    </row>
    <row r="54" spans="3:7" ht="12.75">
      <c r="C54" s="5"/>
      <c r="E54" s="5"/>
      <c r="G54" s="5"/>
    </row>
    <row r="55" spans="3:8" ht="12.75">
      <c r="C55" s="5"/>
      <c r="E55" s="5"/>
      <c r="G55" s="5"/>
      <c r="H55" t="s">
        <v>7</v>
      </c>
    </row>
    <row r="56" spans="3:8" ht="12.75">
      <c r="C56" s="5"/>
      <c r="E56" s="5"/>
      <c r="G56" s="5"/>
      <c r="H56" s="2" t="s">
        <v>7</v>
      </c>
    </row>
    <row r="57" spans="3:7" ht="12.75">
      <c r="C57" s="5"/>
      <c r="E57" s="5"/>
      <c r="G57" s="5"/>
    </row>
    <row r="58" spans="3:7" ht="12.75">
      <c r="C58" s="5"/>
      <c r="E58" s="5"/>
      <c r="G58" s="5"/>
    </row>
    <row r="59" spans="3:7" ht="12.75">
      <c r="C59" s="5"/>
      <c r="E59" s="5"/>
      <c r="G59" s="5"/>
    </row>
    <row r="60" spans="3:7" ht="12.75">
      <c r="C60" s="5"/>
      <c r="E60" s="5"/>
      <c r="G60" s="5"/>
    </row>
    <row r="61" spans="3:7" ht="12.75">
      <c r="C61" s="5"/>
      <c r="E61" s="5"/>
      <c r="G61" s="5"/>
    </row>
    <row r="62" spans="3:7" ht="12.75">
      <c r="C62" s="5"/>
      <c r="E62" s="5"/>
      <c r="G62" s="5"/>
    </row>
    <row r="63" spans="3:7" ht="12.75">
      <c r="C63" s="5"/>
      <c r="E63" s="5"/>
      <c r="G63" s="5"/>
    </row>
    <row r="64" spans="3:7" ht="12.75">
      <c r="C64" s="5"/>
      <c r="E64" s="5"/>
      <c r="G64" s="5"/>
    </row>
    <row r="65" spans="3:7" ht="12.75">
      <c r="C65" s="5"/>
      <c r="E65" s="5"/>
      <c r="G65" s="5"/>
    </row>
    <row r="66" spans="3:7" ht="12.75">
      <c r="C66" s="5"/>
      <c r="E66" s="5"/>
      <c r="G66" s="5"/>
    </row>
  </sheetData>
  <mergeCells count="3">
    <mergeCell ref="F11:H11"/>
    <mergeCell ref="B11:D11"/>
    <mergeCell ref="A48:H49"/>
  </mergeCells>
  <printOptions/>
  <pageMargins left="0.75" right="0.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G77"/>
  <sheetViews>
    <sheetView zoomScale="80" zoomScaleNormal="80" workbookViewId="0" topLeftCell="A12">
      <selection activeCell="B60" sqref="B60"/>
    </sheetView>
  </sheetViews>
  <sheetFormatPr defaultColWidth="9.140625" defaultRowHeight="12.75"/>
  <cols>
    <col min="2" max="2" width="43.421875" style="0" customWidth="1"/>
    <col min="3" max="3" width="18.57421875" style="0" bestFit="1" customWidth="1"/>
    <col min="4" max="4" width="1.7109375" style="0" customWidth="1"/>
    <col min="5" max="5" width="20.8515625" style="0" bestFit="1" customWidth="1"/>
  </cols>
  <sheetData>
    <row r="1" ht="12.75">
      <c r="B1" s="18" t="s">
        <v>0</v>
      </c>
    </row>
    <row r="2" ht="12.75">
      <c r="B2" s="17" t="s">
        <v>17</v>
      </c>
    </row>
    <row r="3" ht="12.75">
      <c r="B3" s="17"/>
    </row>
    <row r="4" ht="12.75">
      <c r="B4" s="18" t="s">
        <v>18</v>
      </c>
    </row>
    <row r="5" spans="3:5" ht="12.75">
      <c r="C5" s="1" t="s">
        <v>7</v>
      </c>
      <c r="D5" s="5"/>
      <c r="E5" s="1" t="s">
        <v>10</v>
      </c>
    </row>
    <row r="6" spans="3:5" ht="12.75">
      <c r="C6" s="1" t="s">
        <v>11</v>
      </c>
      <c r="D6" s="5"/>
      <c r="E6" s="1" t="s">
        <v>12</v>
      </c>
    </row>
    <row r="7" spans="3:5" ht="12.75">
      <c r="C7" s="9" t="s">
        <v>13</v>
      </c>
      <c r="D7" s="5"/>
      <c r="E7" s="1" t="s">
        <v>14</v>
      </c>
    </row>
    <row r="8" spans="3:5" ht="12.75">
      <c r="C8" s="8">
        <v>38990</v>
      </c>
      <c r="D8" s="6"/>
      <c r="E8" s="8">
        <v>38807</v>
      </c>
    </row>
    <row r="9" spans="3:5" ht="12.75">
      <c r="C9" s="1" t="s">
        <v>4</v>
      </c>
      <c r="D9" s="5"/>
      <c r="E9" s="1" t="s">
        <v>4</v>
      </c>
    </row>
    <row r="10" spans="2:5" ht="12.75">
      <c r="B10" s="10" t="s">
        <v>110</v>
      </c>
      <c r="C10" s="1"/>
      <c r="D10" s="5"/>
      <c r="E10" s="1"/>
    </row>
    <row r="11" spans="2:5" ht="12.75">
      <c r="B11" s="10" t="s">
        <v>73</v>
      </c>
      <c r="C11" s="1"/>
      <c r="D11" s="5"/>
      <c r="E11" s="1"/>
    </row>
    <row r="12" spans="2:7" ht="12.75">
      <c r="B12" s="14" t="s">
        <v>19</v>
      </c>
      <c r="C12" s="31">
        <v>22560</v>
      </c>
      <c r="D12" s="7"/>
      <c r="E12" s="31">
        <v>23141</v>
      </c>
      <c r="G12" t="s">
        <v>7</v>
      </c>
    </row>
    <row r="13" spans="2:5" ht="12.75">
      <c r="B13" s="14" t="s">
        <v>88</v>
      </c>
      <c r="C13" s="31">
        <v>497</v>
      </c>
      <c r="D13" s="7"/>
      <c r="E13" s="31">
        <v>497</v>
      </c>
    </row>
    <row r="14" spans="2:5" ht="12.75">
      <c r="B14" s="14" t="s">
        <v>76</v>
      </c>
      <c r="C14" s="2">
        <v>1459</v>
      </c>
      <c r="D14" s="7"/>
      <c r="E14" s="2">
        <v>1459</v>
      </c>
    </row>
    <row r="15" spans="2:5" ht="12.75">
      <c r="B15" s="14"/>
      <c r="C15" s="12">
        <f>SUM(C12:C14)</f>
        <v>24516</v>
      </c>
      <c r="D15" s="7"/>
      <c r="E15" s="12">
        <f>SUM(E12:E14)</f>
        <v>25097</v>
      </c>
    </row>
    <row r="16" ht="12.75">
      <c r="D16" s="5"/>
    </row>
    <row r="17" spans="2:4" ht="12.75">
      <c r="B17" s="11" t="s">
        <v>15</v>
      </c>
      <c r="D17" s="5"/>
    </row>
    <row r="18" spans="2:5" ht="12.75">
      <c r="B18" t="s">
        <v>74</v>
      </c>
      <c r="C18" s="31">
        <v>5866</v>
      </c>
      <c r="D18" s="7"/>
      <c r="E18" s="31">
        <v>11485</v>
      </c>
    </row>
    <row r="19" spans="2:5" ht="12.75">
      <c r="B19" t="s">
        <v>75</v>
      </c>
      <c r="C19" s="2">
        <v>17</v>
      </c>
      <c r="D19" s="7"/>
      <c r="E19" s="2">
        <v>496</v>
      </c>
    </row>
    <row r="20" spans="2:7" ht="12.75">
      <c r="B20" t="s">
        <v>117</v>
      </c>
      <c r="C20" s="31">
        <v>23046</v>
      </c>
      <c r="D20" s="7"/>
      <c r="E20" s="31">
        <v>23516</v>
      </c>
      <c r="G20" t="s">
        <v>7</v>
      </c>
    </row>
    <row r="21" spans="2:5" ht="12.75">
      <c r="B21" t="s">
        <v>107</v>
      </c>
      <c r="C21" s="31">
        <f>1143+4534+293</f>
        <v>5970</v>
      </c>
      <c r="D21" s="7"/>
      <c r="E21" s="31">
        <f>2521-122</f>
        <v>2399</v>
      </c>
    </row>
    <row r="22" spans="2:7" ht="12.75">
      <c r="B22" t="s">
        <v>77</v>
      </c>
      <c r="C22" s="2">
        <v>122</v>
      </c>
      <c r="D22" s="7"/>
      <c r="E22" s="2">
        <v>122</v>
      </c>
      <c r="G22" t="s">
        <v>7</v>
      </c>
    </row>
    <row r="23" spans="2:5" ht="12.75">
      <c r="B23" t="s">
        <v>78</v>
      </c>
      <c r="C23" s="2">
        <f>1719+627</f>
        <v>2346</v>
      </c>
      <c r="D23" s="7"/>
      <c r="E23" s="2">
        <v>2042</v>
      </c>
    </row>
    <row r="24" spans="3:7" ht="12.75">
      <c r="C24" s="12">
        <f>SUM(C18:C23)</f>
        <v>37367</v>
      </c>
      <c r="D24" s="7"/>
      <c r="E24" s="12">
        <f>SUM(E18:E23)</f>
        <v>40060</v>
      </c>
      <c r="G24" s="2" t="s">
        <v>7</v>
      </c>
    </row>
    <row r="25" spans="3:7" ht="12.75">
      <c r="C25" s="7"/>
      <c r="D25" s="7"/>
      <c r="E25" s="7"/>
      <c r="G25" s="2"/>
    </row>
    <row r="26" spans="2:7" ht="13.5" thickBot="1">
      <c r="B26" s="10" t="s">
        <v>108</v>
      </c>
      <c r="C26" s="40">
        <f>+C15+C24</f>
        <v>61883</v>
      </c>
      <c r="D26" s="7"/>
      <c r="E26" s="40">
        <f>+E15+E24</f>
        <v>65157</v>
      </c>
      <c r="G26" s="2"/>
    </row>
    <row r="27" spans="3:7" ht="13.5" thickTop="1">
      <c r="C27" s="7"/>
      <c r="D27" s="7"/>
      <c r="E27" s="7"/>
      <c r="G27" s="2"/>
    </row>
    <row r="28" spans="2:7" ht="12.75">
      <c r="B28" s="10" t="s">
        <v>109</v>
      </c>
      <c r="C28" s="7"/>
      <c r="D28" s="7"/>
      <c r="E28" s="7"/>
      <c r="G28" s="2"/>
    </row>
    <row r="29" spans="2:4" ht="12.75">
      <c r="B29" s="10" t="s">
        <v>111</v>
      </c>
      <c r="D29" s="5"/>
    </row>
    <row r="30" spans="2:5" ht="12.75">
      <c r="B30" t="s">
        <v>80</v>
      </c>
      <c r="C30" s="2">
        <v>45053</v>
      </c>
      <c r="D30" s="7"/>
      <c r="E30" s="2">
        <v>45053</v>
      </c>
    </row>
    <row r="31" spans="2:5" ht="12.75">
      <c r="B31" t="s">
        <v>81</v>
      </c>
      <c r="C31" s="2">
        <v>6447</v>
      </c>
      <c r="D31" s="7"/>
      <c r="E31" s="2">
        <v>6447</v>
      </c>
    </row>
    <row r="32" spans="2:5" ht="12.75">
      <c r="B32" t="s">
        <v>210</v>
      </c>
      <c r="C32" s="2">
        <v>-22178</v>
      </c>
      <c r="D32" s="7"/>
      <c r="E32" s="2">
        <v>-20690</v>
      </c>
    </row>
    <row r="33" spans="2:5" ht="12.75">
      <c r="B33" s="2" t="s">
        <v>7</v>
      </c>
      <c r="C33" s="15"/>
      <c r="D33" s="5"/>
      <c r="E33" s="15"/>
    </row>
    <row r="34" spans="3:5" ht="12.75">
      <c r="C34" s="2">
        <f>SUM(C30:C33)</f>
        <v>29322</v>
      </c>
      <c r="D34" s="7"/>
      <c r="E34" s="2">
        <f>SUM(E30:E33)</f>
        <v>30810</v>
      </c>
    </row>
    <row r="35" spans="3:5" ht="12.75">
      <c r="C35" s="2"/>
      <c r="D35" s="7"/>
      <c r="E35" s="2"/>
    </row>
    <row r="36" spans="2:5" ht="12.75">
      <c r="B36" s="10" t="s">
        <v>16</v>
      </c>
      <c r="C36" s="2">
        <v>0</v>
      </c>
      <c r="D36" s="7"/>
      <c r="E36" s="2">
        <v>0</v>
      </c>
    </row>
    <row r="37" spans="2:4" ht="12.75">
      <c r="B37" s="11"/>
      <c r="D37" s="5"/>
    </row>
    <row r="38" spans="2:5" ht="12.75">
      <c r="B38" s="11" t="s">
        <v>112</v>
      </c>
      <c r="C38" s="12">
        <f>+C34-C36</f>
        <v>29322</v>
      </c>
      <c r="D38" s="5"/>
      <c r="E38" s="12">
        <f>+E34-E36</f>
        <v>30810</v>
      </c>
    </row>
    <row r="39" spans="2:4" ht="12.75">
      <c r="B39" s="11"/>
      <c r="D39" s="5"/>
    </row>
    <row r="40" spans="2:4" ht="12.75">
      <c r="B40" s="11" t="s">
        <v>113</v>
      </c>
      <c r="D40" s="5"/>
    </row>
    <row r="41" spans="2:5" ht="12.75">
      <c r="B41" s="41" t="s">
        <v>154</v>
      </c>
      <c r="C41" s="2">
        <v>5050</v>
      </c>
      <c r="D41" s="5"/>
      <c r="E41">
        <v>0</v>
      </c>
    </row>
    <row r="42" spans="2:5" ht="12.75">
      <c r="B42" s="41" t="s">
        <v>155</v>
      </c>
      <c r="C42" s="2">
        <v>720</v>
      </c>
      <c r="D42" s="5"/>
      <c r="E42">
        <v>478</v>
      </c>
    </row>
    <row r="43" spans="2:5" ht="12.75">
      <c r="B43" s="41"/>
      <c r="C43" s="15"/>
      <c r="D43" s="5"/>
      <c r="E43" s="15"/>
    </row>
    <row r="44" spans="2:5" ht="12.75">
      <c r="B44" s="41"/>
      <c r="C44" s="2">
        <f>SUM(C41:C43)</f>
        <v>5770</v>
      </c>
      <c r="D44" s="5"/>
      <c r="E44">
        <f>SUM(E41:E43)</f>
        <v>478</v>
      </c>
    </row>
    <row r="45" spans="2:4" ht="12.75">
      <c r="B45" s="11" t="s">
        <v>114</v>
      </c>
      <c r="D45" s="5"/>
    </row>
    <row r="46" spans="2:5" ht="12.75">
      <c r="B46" t="s">
        <v>116</v>
      </c>
      <c r="C46" s="2">
        <v>7075</v>
      </c>
      <c r="D46" s="7"/>
      <c r="E46" s="2">
        <v>8052</v>
      </c>
    </row>
    <row r="47" spans="2:5" ht="12.75">
      <c r="B47" t="s">
        <v>115</v>
      </c>
      <c r="C47" s="2">
        <f>1762+975+6</f>
        <v>2743</v>
      </c>
      <c r="D47" s="7"/>
      <c r="E47" s="2">
        <v>2677</v>
      </c>
    </row>
    <row r="48" spans="2:7" ht="12.75">
      <c r="B48" t="s">
        <v>82</v>
      </c>
      <c r="C48" s="2">
        <v>14395</v>
      </c>
      <c r="D48" s="7"/>
      <c r="E48" s="2">
        <v>22679</v>
      </c>
      <c r="G48" s="2" t="s">
        <v>7</v>
      </c>
    </row>
    <row r="49" spans="2:7" ht="12.75">
      <c r="B49" t="s">
        <v>206</v>
      </c>
      <c r="C49" s="2">
        <v>2040</v>
      </c>
      <c r="D49" s="7"/>
      <c r="E49" s="2">
        <v>0</v>
      </c>
      <c r="G49" s="2" t="s">
        <v>7</v>
      </c>
    </row>
    <row r="50" spans="2:7" ht="12.75">
      <c r="B50" t="s">
        <v>155</v>
      </c>
      <c r="C50" s="2">
        <v>410</v>
      </c>
      <c r="D50" s="7"/>
      <c r="E50" s="2">
        <v>310</v>
      </c>
      <c r="G50" s="2"/>
    </row>
    <row r="51" spans="2:7" ht="12.75">
      <c r="B51" t="s">
        <v>79</v>
      </c>
      <c r="C51" s="2">
        <v>128</v>
      </c>
      <c r="D51" s="7"/>
      <c r="E51" s="2">
        <v>151</v>
      </c>
      <c r="G51" s="2" t="s">
        <v>7</v>
      </c>
    </row>
    <row r="52" spans="2:5" ht="12.75">
      <c r="B52" t="s">
        <v>7</v>
      </c>
      <c r="C52" s="2" t="s">
        <v>7</v>
      </c>
      <c r="D52" s="7"/>
      <c r="E52" s="2" t="s">
        <v>7</v>
      </c>
    </row>
    <row r="53" spans="3:7" ht="12.75">
      <c r="C53" s="12">
        <f>SUM(C46:C52)</f>
        <v>26791</v>
      </c>
      <c r="D53" s="7"/>
      <c r="E53" s="12">
        <f>SUM(E46:E52)</f>
        <v>33869</v>
      </c>
      <c r="G53" t="s">
        <v>7</v>
      </c>
    </row>
    <row r="54" spans="3:5" ht="12.75">
      <c r="C54" s="7"/>
      <c r="D54" s="7"/>
      <c r="E54" s="7"/>
    </row>
    <row r="55" spans="2:5" ht="12.75">
      <c r="B55" s="10" t="s">
        <v>207</v>
      </c>
      <c r="C55" s="7">
        <f>+C44+C53</f>
        <v>32561</v>
      </c>
      <c r="D55" s="7"/>
      <c r="E55" s="7">
        <f>+E44+E53</f>
        <v>34347</v>
      </c>
    </row>
    <row r="56" spans="2:5" ht="12.75">
      <c r="B56" s="10"/>
      <c r="C56" s="7"/>
      <c r="D56" s="7"/>
      <c r="E56" s="7"/>
    </row>
    <row r="57" spans="2:5" ht="13.5" thickBot="1">
      <c r="B57" s="10" t="s">
        <v>208</v>
      </c>
      <c r="C57" s="13">
        <f>+C38+C55</f>
        <v>61883</v>
      </c>
      <c r="D57" s="7"/>
      <c r="E57" s="13">
        <f>+E38+E55</f>
        <v>65157</v>
      </c>
    </row>
    <row r="58" spans="3:5" ht="13.5" thickTop="1">
      <c r="C58" s="2"/>
      <c r="D58" s="7"/>
      <c r="E58" s="2"/>
    </row>
    <row r="59" ht="12.75">
      <c r="D59" s="5"/>
    </row>
    <row r="60" spans="2:4" ht="12.75">
      <c r="B60" s="47" t="s">
        <v>209</v>
      </c>
      <c r="D60" s="5"/>
    </row>
    <row r="61" spans="2:5" ht="13.5" thickBot="1">
      <c r="B61" t="s">
        <v>255</v>
      </c>
      <c r="C61" s="16">
        <f>+C34/C30</f>
        <v>0.6508334628104677</v>
      </c>
      <c r="D61" s="5"/>
      <c r="E61" s="16">
        <f>+E34/E30</f>
        <v>0.6838612301067631</v>
      </c>
    </row>
    <row r="62" ht="12.75">
      <c r="D62" s="5"/>
    </row>
    <row r="63" ht="12.75">
      <c r="D63" s="5"/>
    </row>
    <row r="64" spans="2:5" ht="12.75">
      <c r="B64" s="50" t="s">
        <v>254</v>
      </c>
      <c r="C64" s="50"/>
      <c r="D64" s="50"/>
      <c r="E64" s="50"/>
    </row>
    <row r="65" spans="2:5" ht="12.75">
      <c r="B65" s="50"/>
      <c r="C65" s="50"/>
      <c r="D65" s="50"/>
      <c r="E65" s="50"/>
    </row>
    <row r="66" ht="12.75">
      <c r="D66" s="5"/>
    </row>
    <row r="67" spans="3:4" ht="12.75">
      <c r="C67" s="22" t="s">
        <v>7</v>
      </c>
      <c r="D67" s="5"/>
    </row>
    <row r="68" ht="12.75">
      <c r="D68" s="5"/>
    </row>
    <row r="69" ht="12.75">
      <c r="D69" s="5"/>
    </row>
    <row r="70" ht="12.75">
      <c r="D70" s="5"/>
    </row>
    <row r="71" ht="12.75">
      <c r="D71" s="5"/>
    </row>
    <row r="72" ht="12.75">
      <c r="D72" s="5"/>
    </row>
    <row r="73" ht="12.75">
      <c r="D73" s="5"/>
    </row>
    <row r="74" ht="12.75">
      <c r="D74" s="5"/>
    </row>
    <row r="75" ht="12.75">
      <c r="D75" s="5"/>
    </row>
    <row r="76" ht="12.75">
      <c r="D76" s="5"/>
    </row>
    <row r="77" ht="12.75">
      <c r="D77" s="5"/>
    </row>
  </sheetData>
  <mergeCells count="1">
    <mergeCell ref="B64:E65"/>
  </mergeCells>
  <printOptions/>
  <pageMargins left="0.75" right="0.5" top="0.25" bottom="0" header="0.5" footer="0.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1:M54"/>
  <sheetViews>
    <sheetView zoomScale="80" zoomScaleNormal="80" workbookViewId="0" topLeftCell="A1">
      <selection activeCell="B36" sqref="B36"/>
    </sheetView>
  </sheetViews>
  <sheetFormatPr defaultColWidth="9.140625" defaultRowHeight="12.75"/>
  <cols>
    <col min="2" max="2" width="33.28125" style="0" customWidth="1"/>
    <col min="3" max="3" width="10.7109375" style="0" customWidth="1"/>
    <col min="4" max="4" width="1.7109375" style="0" customWidth="1"/>
    <col min="5" max="5" width="12.7109375" style="0" customWidth="1"/>
    <col min="6" max="6" width="1.7109375" style="0" customWidth="1"/>
    <col min="7" max="7" width="11.421875" style="0" bestFit="1" customWidth="1"/>
    <col min="8" max="8" width="1.7109375" style="0" customWidth="1"/>
    <col min="9" max="9" width="10.7109375" style="0" customWidth="1"/>
    <col min="10" max="10" width="1.7109375" style="0" customWidth="1"/>
    <col min="12" max="12" width="1.7109375" style="0" customWidth="1"/>
  </cols>
  <sheetData>
    <row r="1" ht="12.75">
      <c r="B1" s="18" t="s">
        <v>0</v>
      </c>
    </row>
    <row r="2" ht="12.75">
      <c r="B2" s="17" t="s">
        <v>17</v>
      </c>
    </row>
    <row r="3" ht="12.75">
      <c r="B3" s="17"/>
    </row>
    <row r="4" ht="12.75">
      <c r="B4" s="18" t="s">
        <v>25</v>
      </c>
    </row>
    <row r="5" ht="12.75">
      <c r="B5" t="s">
        <v>219</v>
      </c>
    </row>
    <row r="9" ht="12.75">
      <c r="E9" t="s">
        <v>7</v>
      </c>
    </row>
    <row r="10" spans="3:13" ht="12.75">
      <c r="C10" t="s">
        <v>121</v>
      </c>
      <c r="E10" s="5"/>
      <c r="F10" s="5"/>
      <c r="G10" s="5"/>
      <c r="K10" t="s">
        <v>118</v>
      </c>
      <c r="M10" t="s">
        <v>32</v>
      </c>
    </row>
    <row r="11" spans="4:7" ht="12.75">
      <c r="D11" s="5" t="s">
        <v>122</v>
      </c>
      <c r="F11" s="5"/>
      <c r="G11" s="5" t="s">
        <v>28</v>
      </c>
    </row>
    <row r="12" spans="11:13" ht="12.75">
      <c r="K12" t="s">
        <v>119</v>
      </c>
      <c r="M12" t="s">
        <v>120</v>
      </c>
    </row>
    <row r="13" spans="3:7" ht="12.75">
      <c r="C13" t="s">
        <v>26</v>
      </c>
      <c r="E13" t="s">
        <v>26</v>
      </c>
      <c r="G13" t="s">
        <v>30</v>
      </c>
    </row>
    <row r="14" spans="3:9" ht="12.75">
      <c r="C14" t="s">
        <v>27</v>
      </c>
      <c r="E14" t="s">
        <v>29</v>
      </c>
      <c r="G14" t="s">
        <v>31</v>
      </c>
      <c r="I14" t="s">
        <v>32</v>
      </c>
    </row>
    <row r="15" spans="3:13" ht="12.75">
      <c r="C15" t="s">
        <v>4</v>
      </c>
      <c r="E15" t="s">
        <v>4</v>
      </c>
      <c r="G15" t="s">
        <v>4</v>
      </c>
      <c r="I15" t="s">
        <v>4</v>
      </c>
      <c r="K15" t="s">
        <v>4</v>
      </c>
      <c r="M15" t="s">
        <v>4</v>
      </c>
    </row>
    <row r="17" spans="2:13" ht="12.75">
      <c r="B17" s="10" t="s">
        <v>98</v>
      </c>
      <c r="C17" s="2">
        <v>45053</v>
      </c>
      <c r="D17" s="2"/>
      <c r="E17" s="2">
        <v>6447</v>
      </c>
      <c r="F17" s="2"/>
      <c r="G17" s="2">
        <v>-16545</v>
      </c>
      <c r="H17" s="2"/>
      <c r="I17" s="2">
        <f>SUM(C17:G17)</f>
        <v>34955</v>
      </c>
      <c r="J17" s="2"/>
      <c r="K17" s="2">
        <v>0</v>
      </c>
      <c r="L17" s="2"/>
      <c r="M17" s="2">
        <f>+I17+K17</f>
        <v>34955</v>
      </c>
    </row>
    <row r="18" spans="3:13" ht="12.75">
      <c r="C18" s="2"/>
      <c r="D18" s="2"/>
      <c r="E18" s="2"/>
      <c r="F18" s="2"/>
      <c r="G18" s="2"/>
      <c r="H18" s="2"/>
      <c r="I18" s="2"/>
      <c r="J18" s="2"/>
      <c r="K18" s="2"/>
      <c r="L18" s="2"/>
      <c r="M18" s="2"/>
    </row>
    <row r="19" spans="2:13" ht="12.75">
      <c r="B19" s="20" t="s">
        <v>201</v>
      </c>
      <c r="C19" s="2">
        <v>0</v>
      </c>
      <c r="D19" s="2"/>
      <c r="E19" s="2">
        <v>0</v>
      </c>
      <c r="F19" s="2"/>
      <c r="G19" s="2">
        <v>-2683</v>
      </c>
      <c r="H19" s="2"/>
      <c r="I19" s="2">
        <f>SUM(C19:G19)</f>
        <v>-2683</v>
      </c>
      <c r="J19" s="2"/>
      <c r="K19" s="2"/>
      <c r="L19" s="2"/>
      <c r="M19" s="2">
        <f>+I19+K19</f>
        <v>-2683</v>
      </c>
    </row>
    <row r="20" spans="3:13" ht="12.75">
      <c r="C20" s="2"/>
      <c r="D20" s="2"/>
      <c r="E20" s="2"/>
      <c r="F20" s="2"/>
      <c r="G20" s="2"/>
      <c r="H20" s="2"/>
      <c r="I20" s="2"/>
      <c r="J20" s="7"/>
      <c r="K20" s="2"/>
      <c r="L20" s="2"/>
      <c r="M20" s="2"/>
    </row>
    <row r="21" spans="2:13" ht="13.5" thickBot="1">
      <c r="B21" s="10" t="s">
        <v>220</v>
      </c>
      <c r="C21" s="13">
        <f>SUM(C17:C20)</f>
        <v>45053</v>
      </c>
      <c r="D21" s="7"/>
      <c r="E21" s="13">
        <f>SUM(E17:E20)</f>
        <v>6447</v>
      </c>
      <c r="F21" s="7"/>
      <c r="G21" s="13">
        <f>SUM(G17:G20)</f>
        <v>-19228</v>
      </c>
      <c r="H21" s="7"/>
      <c r="I21" s="13">
        <f>SUM(I17:I20)</f>
        <v>32272</v>
      </c>
      <c r="J21" s="7"/>
      <c r="K21" s="13">
        <f>SUM(K17:K20)</f>
        <v>0</v>
      </c>
      <c r="L21" s="2"/>
      <c r="M21" s="13">
        <f>SUM(M17:M20)</f>
        <v>32272</v>
      </c>
    </row>
    <row r="22" spans="3:13" ht="13.5" thickTop="1">
      <c r="C22" s="2"/>
      <c r="D22" s="2"/>
      <c r="E22" s="2"/>
      <c r="F22" s="2"/>
      <c r="G22" s="2"/>
      <c r="H22" s="2"/>
      <c r="I22" s="2"/>
      <c r="J22" s="7"/>
      <c r="K22" s="2"/>
      <c r="L22" s="2"/>
      <c r="M22" s="2"/>
    </row>
    <row r="23" spans="3:13" ht="12.75">
      <c r="C23" s="2"/>
      <c r="D23" s="2"/>
      <c r="E23" s="2"/>
      <c r="F23" s="2"/>
      <c r="G23" s="2"/>
      <c r="H23" s="2"/>
      <c r="I23" s="2"/>
      <c r="J23" s="2"/>
      <c r="K23" s="2"/>
      <c r="L23" s="2"/>
      <c r="M23" s="2"/>
    </row>
    <row r="24" spans="2:13" ht="12.75">
      <c r="B24" s="10" t="s">
        <v>123</v>
      </c>
      <c r="C24" s="2">
        <v>45053</v>
      </c>
      <c r="D24" s="2"/>
      <c r="E24" s="2">
        <v>6447</v>
      </c>
      <c r="F24" s="2"/>
      <c r="G24" s="2">
        <v>-20690</v>
      </c>
      <c r="H24" s="2"/>
      <c r="I24" s="2">
        <f>SUM(C24:G24)</f>
        <v>30810</v>
      </c>
      <c r="J24" s="2"/>
      <c r="K24" s="2">
        <v>0</v>
      </c>
      <c r="L24" s="2"/>
      <c r="M24" s="2">
        <f>+I24+K24</f>
        <v>30810</v>
      </c>
    </row>
    <row r="25" spans="3:13" ht="12.75">
      <c r="C25" s="2"/>
      <c r="D25" s="2"/>
      <c r="E25" s="2"/>
      <c r="F25" s="2"/>
      <c r="G25" s="2"/>
      <c r="H25" s="2"/>
      <c r="I25" s="2"/>
      <c r="J25" s="2"/>
      <c r="K25" s="2"/>
      <c r="L25" s="2"/>
      <c r="M25" s="2"/>
    </row>
    <row r="26" spans="2:13" ht="12.75">
      <c r="B26" s="20" t="s">
        <v>201</v>
      </c>
      <c r="C26" s="2">
        <v>0</v>
      </c>
      <c r="D26" s="2"/>
      <c r="E26" s="2">
        <v>0</v>
      </c>
      <c r="F26" s="2"/>
      <c r="G26" s="2">
        <v>-1488</v>
      </c>
      <c r="H26" s="2"/>
      <c r="I26" s="2">
        <f>SUM(C26:G26)</f>
        <v>-1488</v>
      </c>
      <c r="J26" s="2"/>
      <c r="K26" s="2"/>
      <c r="L26" s="2"/>
      <c r="M26" s="2">
        <f>+I26+K26</f>
        <v>-1488</v>
      </c>
    </row>
    <row r="27" spans="3:13" ht="12.75">
      <c r="C27" s="2"/>
      <c r="D27" s="2"/>
      <c r="E27" s="2"/>
      <c r="F27" s="2"/>
      <c r="G27" s="2"/>
      <c r="H27" s="2"/>
      <c r="I27" s="2"/>
      <c r="J27" s="7"/>
      <c r="K27" s="2"/>
      <c r="L27" s="2"/>
      <c r="M27" s="2"/>
    </row>
    <row r="28" spans="2:13" ht="13.5" thickBot="1">
      <c r="B28" s="10" t="s">
        <v>221</v>
      </c>
      <c r="C28" s="13">
        <f>SUM(C24:C27)</f>
        <v>45053</v>
      </c>
      <c r="D28" s="7"/>
      <c r="E28" s="13">
        <f>SUM(E24:E27)</f>
        <v>6447</v>
      </c>
      <c r="F28" s="7"/>
      <c r="G28" s="13">
        <f>SUM(G24:G27)</f>
        <v>-22178</v>
      </c>
      <c r="H28" s="7"/>
      <c r="I28" s="13">
        <f>SUM(I24:I27)</f>
        <v>29322</v>
      </c>
      <c r="J28" s="7"/>
      <c r="K28" s="13">
        <f>SUM(K24:K27)</f>
        <v>0</v>
      </c>
      <c r="L28" s="2"/>
      <c r="M28" s="13">
        <f>SUM(M24:M27)</f>
        <v>29322</v>
      </c>
    </row>
    <row r="29" spans="2:13" ht="13.5" thickTop="1">
      <c r="B29" s="10"/>
      <c r="C29" s="7"/>
      <c r="D29" s="7"/>
      <c r="E29" s="7"/>
      <c r="F29" s="7"/>
      <c r="G29" s="7"/>
      <c r="H29" s="7"/>
      <c r="I29" s="7"/>
      <c r="J29" s="7"/>
      <c r="K29" s="7"/>
      <c r="L29" s="2"/>
      <c r="M29" s="7"/>
    </row>
    <row r="30" spans="3:13" ht="12.75">
      <c r="C30" s="2"/>
      <c r="D30" s="2"/>
      <c r="E30" s="2"/>
      <c r="F30" s="2"/>
      <c r="G30" s="2"/>
      <c r="H30" s="2"/>
      <c r="I30" s="2"/>
      <c r="J30" s="7"/>
      <c r="K30" s="2"/>
      <c r="L30" s="2"/>
      <c r="M30" s="2"/>
    </row>
    <row r="31" spans="2:13" ht="12.75">
      <c r="B31" s="51" t="s">
        <v>253</v>
      </c>
      <c r="C31" s="50"/>
      <c r="D31" s="50"/>
      <c r="E31" s="50"/>
      <c r="F31" s="50"/>
      <c r="G31" s="50"/>
      <c r="H31" s="50"/>
      <c r="I31" s="50"/>
      <c r="J31" s="50"/>
      <c r="K31" s="50"/>
      <c r="L31" s="50"/>
      <c r="M31" s="50"/>
    </row>
    <row r="32" spans="2:13" ht="12.75">
      <c r="B32" s="50"/>
      <c r="C32" s="50"/>
      <c r="D32" s="50"/>
      <c r="E32" s="50"/>
      <c r="F32" s="50"/>
      <c r="G32" s="50"/>
      <c r="H32" s="50"/>
      <c r="I32" s="50"/>
      <c r="J32" s="50"/>
      <c r="K32" s="50"/>
      <c r="L32" s="50"/>
      <c r="M32" s="50"/>
    </row>
    <row r="33" spans="3:10" ht="12.75">
      <c r="C33" s="2"/>
      <c r="D33" s="2"/>
      <c r="E33" s="2"/>
      <c r="F33" s="2"/>
      <c r="G33" s="2" t="s">
        <v>7</v>
      </c>
      <c r="H33" s="2"/>
      <c r="I33" s="2"/>
      <c r="J33" s="2"/>
    </row>
    <row r="34" spans="3:10" ht="12.75">
      <c r="C34" s="2"/>
      <c r="D34" s="2"/>
      <c r="E34" s="2"/>
      <c r="F34" s="2"/>
      <c r="G34" s="2"/>
      <c r="H34" s="2"/>
      <c r="I34" s="2"/>
      <c r="J34" s="2"/>
    </row>
    <row r="35" spans="3:10" ht="12.75">
      <c r="C35" s="2"/>
      <c r="D35" s="2"/>
      <c r="E35" s="2"/>
      <c r="F35" s="2"/>
      <c r="G35" s="2"/>
      <c r="H35" s="2"/>
      <c r="I35" s="2"/>
      <c r="J35" s="2"/>
    </row>
    <row r="36" spans="3:10" ht="12.75">
      <c r="C36" s="2"/>
      <c r="D36" s="2"/>
      <c r="E36" s="2"/>
      <c r="F36" s="2"/>
      <c r="G36" s="2"/>
      <c r="H36" s="2"/>
      <c r="I36" s="2"/>
      <c r="J36" s="2"/>
    </row>
    <row r="37" spans="3:10" ht="12.75">
      <c r="C37" s="2"/>
      <c r="D37" s="2"/>
      <c r="E37" s="2"/>
      <c r="F37" s="2"/>
      <c r="G37" s="2"/>
      <c r="H37" s="2"/>
      <c r="I37" s="2"/>
      <c r="J37" s="2"/>
    </row>
    <row r="38" spans="3:10" ht="12.75">
      <c r="C38" s="2"/>
      <c r="D38" s="2"/>
      <c r="E38" s="2"/>
      <c r="F38" s="2"/>
      <c r="G38" s="2"/>
      <c r="H38" s="2"/>
      <c r="I38" s="2"/>
      <c r="J38" s="2"/>
    </row>
    <row r="39" spans="3:10" ht="12.75">
      <c r="C39" s="2"/>
      <c r="D39" s="2"/>
      <c r="E39" s="2"/>
      <c r="F39" s="2"/>
      <c r="G39" s="2"/>
      <c r="H39" s="2"/>
      <c r="I39" s="2"/>
      <c r="J39" s="2"/>
    </row>
    <row r="40" spans="3:10" ht="12.75">
      <c r="C40" s="2"/>
      <c r="D40" s="2"/>
      <c r="E40" s="2"/>
      <c r="F40" s="2"/>
      <c r="G40" s="2"/>
      <c r="H40" s="2"/>
      <c r="I40" s="2"/>
      <c r="J40" s="2"/>
    </row>
    <row r="41" spans="3:10" ht="12.75">
      <c r="C41" s="2"/>
      <c r="D41" s="2"/>
      <c r="E41" s="2"/>
      <c r="F41" s="2"/>
      <c r="G41" s="2"/>
      <c r="H41" s="2"/>
      <c r="I41" s="2"/>
      <c r="J41" s="2"/>
    </row>
    <row r="42" spans="3:10" ht="12.75">
      <c r="C42" s="2"/>
      <c r="D42" s="2"/>
      <c r="E42" s="2"/>
      <c r="F42" s="2"/>
      <c r="G42" s="2"/>
      <c r="H42" s="2"/>
      <c r="I42" s="2"/>
      <c r="J42" s="2"/>
    </row>
    <row r="43" spans="3:10" ht="12.75">
      <c r="C43" s="2"/>
      <c r="D43" s="2"/>
      <c r="E43" s="2"/>
      <c r="F43" s="2"/>
      <c r="G43" s="2"/>
      <c r="H43" s="2"/>
      <c r="I43" s="2"/>
      <c r="J43" s="2"/>
    </row>
    <row r="44" spans="3:10" ht="12.75">
      <c r="C44" s="2"/>
      <c r="D44" s="2"/>
      <c r="E44" s="2"/>
      <c r="F44" s="2"/>
      <c r="G44" s="2"/>
      <c r="H44" s="2"/>
      <c r="I44" s="2"/>
      <c r="J44" s="2"/>
    </row>
    <row r="45" spans="3:10" ht="12.75">
      <c r="C45" s="2"/>
      <c r="D45" s="2"/>
      <c r="E45" s="2"/>
      <c r="F45" s="2"/>
      <c r="G45" s="2"/>
      <c r="H45" s="2"/>
      <c r="I45" s="2"/>
      <c r="J45" s="2"/>
    </row>
    <row r="46" spans="3:10" ht="12.75">
      <c r="C46" s="2"/>
      <c r="D46" s="2"/>
      <c r="E46" s="2"/>
      <c r="F46" s="2"/>
      <c r="G46" s="2"/>
      <c r="H46" s="2"/>
      <c r="I46" s="2"/>
      <c r="J46" s="2"/>
    </row>
    <row r="47" spans="3:10" ht="12.75">
      <c r="C47" s="2"/>
      <c r="D47" s="2"/>
      <c r="E47" s="2"/>
      <c r="F47" s="2"/>
      <c r="G47" s="2"/>
      <c r="H47" s="2"/>
      <c r="I47" s="2"/>
      <c r="J47" s="2"/>
    </row>
    <row r="48" spans="3:10" ht="12.75">
      <c r="C48" s="2"/>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sheetData>
  <mergeCells count="1">
    <mergeCell ref="B31:M32"/>
  </mergeCells>
  <printOptions/>
  <pageMargins left="0.25" right="0.25" top="0.75" bottom="1"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B1:F65"/>
  <sheetViews>
    <sheetView zoomScale="80" zoomScaleNormal="80" workbookViewId="0" topLeftCell="A28">
      <selection activeCell="B63" sqref="B63"/>
    </sheetView>
  </sheetViews>
  <sheetFormatPr defaultColWidth="9.140625" defaultRowHeight="12.75"/>
  <cols>
    <col min="2" max="2" width="50.7109375" style="0" customWidth="1"/>
    <col min="3" max="3" width="12.8515625" style="0" bestFit="1" customWidth="1"/>
    <col min="4" max="4" width="0.85546875" style="0" customWidth="1"/>
    <col min="5" max="5" width="12.00390625" style="0" bestFit="1" customWidth="1"/>
  </cols>
  <sheetData>
    <row r="1" ht="12.75">
      <c r="B1" s="18" t="s">
        <v>0</v>
      </c>
    </row>
    <row r="2" ht="12.75">
      <c r="B2" s="17" t="s">
        <v>17</v>
      </c>
    </row>
    <row r="3" ht="12.75">
      <c r="B3" s="17"/>
    </row>
    <row r="4" ht="12.75">
      <c r="B4" s="18" t="s">
        <v>243</v>
      </c>
    </row>
    <row r="5" ht="12.75">
      <c r="C5" s="1"/>
    </row>
    <row r="6" spans="3:5" ht="12.75">
      <c r="C6" s="48" t="s">
        <v>242</v>
      </c>
      <c r="D6" s="48"/>
      <c r="E6" s="48"/>
    </row>
    <row r="7" spans="3:5" ht="12.75">
      <c r="C7" s="8">
        <v>38990</v>
      </c>
      <c r="E7" s="43">
        <v>38625</v>
      </c>
    </row>
    <row r="8" ht="12.75">
      <c r="B8" s="10" t="s">
        <v>156</v>
      </c>
    </row>
    <row r="9" spans="2:5" ht="12.75">
      <c r="B9" t="s">
        <v>157</v>
      </c>
      <c r="C9" s="2">
        <v>-1488030</v>
      </c>
      <c r="E9" s="2">
        <v>-2683175</v>
      </c>
    </row>
    <row r="10" spans="2:5" ht="12.75">
      <c r="B10" t="s">
        <v>158</v>
      </c>
      <c r="C10" s="2"/>
      <c r="E10" s="2"/>
    </row>
    <row r="11" spans="2:5" ht="12.75">
      <c r="B11" t="s">
        <v>105</v>
      </c>
      <c r="C11" s="2">
        <v>1396326</v>
      </c>
      <c r="E11" s="2">
        <v>1395199</v>
      </c>
    </row>
    <row r="12" spans="2:5" ht="12.75">
      <c r="B12" t="s">
        <v>244</v>
      </c>
      <c r="C12" s="2">
        <v>-9089</v>
      </c>
      <c r="E12" s="2">
        <v>-11638</v>
      </c>
    </row>
    <row r="13" spans="2:5" ht="12.75">
      <c r="B13" t="s">
        <v>159</v>
      </c>
      <c r="C13" s="2">
        <v>0</v>
      </c>
      <c r="E13" s="2">
        <v>-12999</v>
      </c>
    </row>
    <row r="14" spans="2:5" ht="12.75">
      <c r="B14" t="s">
        <v>245</v>
      </c>
      <c r="C14" s="2">
        <v>323329</v>
      </c>
      <c r="E14" s="2">
        <v>0</v>
      </c>
    </row>
    <row r="15" spans="2:5" ht="12.75">
      <c r="B15" t="s">
        <v>160</v>
      </c>
      <c r="C15" s="2">
        <v>0</v>
      </c>
      <c r="E15" s="2">
        <v>-9819</v>
      </c>
    </row>
    <row r="16" spans="2:5" ht="12.75">
      <c r="B16" t="s">
        <v>161</v>
      </c>
      <c r="C16" s="19">
        <v>721262</v>
      </c>
      <c r="E16" s="19">
        <v>673717</v>
      </c>
    </row>
    <row r="17" spans="2:5" ht="12.75">
      <c r="B17" t="s">
        <v>162</v>
      </c>
      <c r="C17" s="2">
        <f>SUM(C9:C16)</f>
        <v>943798</v>
      </c>
      <c r="E17" s="2">
        <f>SUM(E9:E16)</f>
        <v>-648715</v>
      </c>
    </row>
    <row r="18" spans="2:5" ht="12.75">
      <c r="B18" t="s">
        <v>247</v>
      </c>
      <c r="C18" s="2">
        <v>-3101783</v>
      </c>
      <c r="E18" s="2">
        <v>-3594514</v>
      </c>
    </row>
    <row r="19" spans="2:5" ht="12.75">
      <c r="B19" t="s">
        <v>179</v>
      </c>
      <c r="C19" s="2">
        <v>5619890</v>
      </c>
      <c r="E19" s="2">
        <v>-1619836</v>
      </c>
    </row>
    <row r="20" spans="2:5" ht="12.75">
      <c r="B20" t="s">
        <v>180</v>
      </c>
      <c r="C20" s="19">
        <v>-910622</v>
      </c>
      <c r="E20" s="19">
        <v>2279123</v>
      </c>
    </row>
    <row r="21" spans="3:5" ht="12.75">
      <c r="C21" s="7"/>
      <c r="E21" s="7"/>
    </row>
    <row r="22" spans="2:5" ht="12.75">
      <c r="B22" t="s">
        <v>163</v>
      </c>
      <c r="C22" s="7">
        <f>SUM(C17:C20)</f>
        <v>2551283</v>
      </c>
      <c r="D22" t="s">
        <v>7</v>
      </c>
      <c r="E22" s="7">
        <f>SUM(E17:E20)</f>
        <v>-3583942</v>
      </c>
    </row>
    <row r="23" spans="2:5" ht="12.75">
      <c r="B23" t="s">
        <v>164</v>
      </c>
      <c r="C23" s="7">
        <f>-C15</f>
        <v>0</v>
      </c>
      <c r="E23" s="7">
        <f>-E15</f>
        <v>9819</v>
      </c>
    </row>
    <row r="24" spans="2:5" ht="12.75">
      <c r="B24" t="s">
        <v>165</v>
      </c>
      <c r="C24" s="7">
        <f>-C16</f>
        <v>-721262</v>
      </c>
      <c r="E24" s="7">
        <f>-E16</f>
        <v>-673717</v>
      </c>
    </row>
    <row r="25" spans="2:6" ht="12.75">
      <c r="B25" t="s">
        <v>166</v>
      </c>
      <c r="C25" s="7">
        <v>0</v>
      </c>
      <c r="E25" s="7">
        <v>0</v>
      </c>
      <c r="F25" t="s">
        <v>7</v>
      </c>
    </row>
    <row r="26" spans="2:5" ht="12.75">
      <c r="B26" t="s">
        <v>7</v>
      </c>
      <c r="C26" s="19">
        <v>0</v>
      </c>
      <c r="E26" s="19">
        <v>0</v>
      </c>
    </row>
    <row r="27" spans="2:5" ht="12.75">
      <c r="B27" t="s">
        <v>167</v>
      </c>
      <c r="C27" s="2">
        <f>SUM(C22:C26)</f>
        <v>1830021</v>
      </c>
      <c r="E27" s="2">
        <f>SUM(E22:E26)</f>
        <v>-4247840</v>
      </c>
    </row>
    <row r="28" spans="3:5" ht="12.75">
      <c r="C28" s="2"/>
      <c r="E28" s="2"/>
    </row>
    <row r="29" spans="2:6" ht="12.75">
      <c r="B29" s="10" t="s">
        <v>168</v>
      </c>
      <c r="C29" s="2"/>
      <c r="E29" s="2"/>
      <c r="F29" t="s">
        <v>7</v>
      </c>
    </row>
    <row r="30" spans="2:5" ht="12.75">
      <c r="B30" s="14" t="s">
        <v>202</v>
      </c>
      <c r="C30" s="2">
        <v>-814650</v>
      </c>
      <c r="E30" s="2">
        <v>-537834</v>
      </c>
    </row>
    <row r="31" spans="2:5" ht="12.75">
      <c r="B31" t="s">
        <v>203</v>
      </c>
      <c r="C31" s="2">
        <v>9090</v>
      </c>
      <c r="E31" s="2">
        <v>26600</v>
      </c>
    </row>
    <row r="32" spans="2:5" ht="12.75">
      <c r="B32" t="s">
        <v>246</v>
      </c>
      <c r="C32" s="2">
        <v>155677</v>
      </c>
      <c r="E32" s="2">
        <v>0</v>
      </c>
    </row>
    <row r="33" spans="2:5" ht="12.75">
      <c r="B33" t="s">
        <v>169</v>
      </c>
      <c r="C33" s="2">
        <v>0</v>
      </c>
      <c r="E33" s="2">
        <v>13000</v>
      </c>
    </row>
    <row r="34" spans="2:5" ht="12.75">
      <c r="B34" t="s">
        <v>248</v>
      </c>
      <c r="C34" s="2">
        <v>-75000</v>
      </c>
      <c r="E34" s="2">
        <v>75000</v>
      </c>
    </row>
    <row r="35" spans="2:5" ht="12.75">
      <c r="B35" t="s">
        <v>170</v>
      </c>
      <c r="C35" s="2">
        <v>0</v>
      </c>
      <c r="E35" s="2">
        <v>-397500</v>
      </c>
    </row>
    <row r="36" spans="2:5" ht="12.75">
      <c r="B36" t="s">
        <v>7</v>
      </c>
      <c r="C36" s="19">
        <v>0</v>
      </c>
      <c r="E36" s="19">
        <v>0</v>
      </c>
    </row>
    <row r="37" spans="2:5" ht="12.75">
      <c r="B37" t="s">
        <v>83</v>
      </c>
      <c r="C37" s="12">
        <f>SUM(C30:C36)</f>
        <v>-724883</v>
      </c>
      <c r="E37" s="12">
        <f>SUM(E30:E36)</f>
        <v>-820734</v>
      </c>
    </row>
    <row r="38" spans="3:5" ht="12.75">
      <c r="C38" s="7"/>
      <c r="E38" s="7"/>
    </row>
    <row r="39" spans="2:5" ht="12.75">
      <c r="B39" s="10" t="s">
        <v>171</v>
      </c>
      <c r="C39" s="2"/>
      <c r="E39" s="2"/>
    </row>
    <row r="40" spans="2:5" ht="12.75">
      <c r="B40" t="s">
        <v>204</v>
      </c>
      <c r="C40" s="2">
        <v>0</v>
      </c>
      <c r="E40" s="2">
        <v>0</v>
      </c>
    </row>
    <row r="41" spans="2:5" ht="12.75">
      <c r="B41" t="s">
        <v>172</v>
      </c>
      <c r="C41" s="2">
        <v>8000000</v>
      </c>
      <c r="E41" s="2">
        <v>0</v>
      </c>
    </row>
    <row r="42" spans="2:5" ht="12.75">
      <c r="B42" t="s">
        <v>173</v>
      </c>
      <c r="C42" s="2">
        <v>-1020000</v>
      </c>
      <c r="E42" s="2">
        <v>0</v>
      </c>
    </row>
    <row r="43" spans="2:5" ht="12.75">
      <c r="B43" t="s">
        <v>249</v>
      </c>
      <c r="C43" s="2">
        <v>451421</v>
      </c>
      <c r="D43" s="2"/>
      <c r="E43" s="2">
        <v>125429</v>
      </c>
    </row>
    <row r="44" spans="2:5" ht="12.75">
      <c r="B44" t="s">
        <v>174</v>
      </c>
      <c r="C44" s="2">
        <v>-8285186</v>
      </c>
      <c r="E44" s="2">
        <v>3076689</v>
      </c>
    </row>
    <row r="45" spans="2:5" ht="12.75">
      <c r="B45" t="s">
        <v>7</v>
      </c>
      <c r="C45" s="19"/>
      <c r="E45" s="19"/>
    </row>
    <row r="46" spans="3:5" ht="12.75">
      <c r="C46" s="12">
        <f>SUM(C40:C45)</f>
        <v>-853765</v>
      </c>
      <c r="E46" s="12">
        <f>SUM(E40:E45)</f>
        <v>3202118</v>
      </c>
    </row>
    <row r="47" spans="2:5" ht="12.75">
      <c r="B47" s="10" t="s">
        <v>175</v>
      </c>
      <c r="C47" s="2"/>
      <c r="E47" s="2"/>
    </row>
    <row r="48" spans="2:5" ht="12.75">
      <c r="B48" t="s">
        <v>176</v>
      </c>
      <c r="C48" s="2">
        <f>+C27+C37+C46</f>
        <v>251373</v>
      </c>
      <c r="E48" s="2">
        <f>+E27+E37+E46</f>
        <v>-1866456</v>
      </c>
    </row>
    <row r="49" spans="3:5" ht="12.75">
      <c r="C49" s="2"/>
      <c r="E49" s="2"/>
    </row>
    <row r="50" spans="2:5" ht="12.75">
      <c r="B50" t="s">
        <v>177</v>
      </c>
      <c r="C50" s="2">
        <v>1339693</v>
      </c>
      <c r="E50" s="2">
        <v>2274135</v>
      </c>
    </row>
    <row r="51" spans="3:5" ht="12.75">
      <c r="C51" s="2"/>
      <c r="E51" s="2"/>
    </row>
    <row r="52" spans="2:5" ht="12.75">
      <c r="B52" t="s">
        <v>178</v>
      </c>
      <c r="C52" s="2">
        <f>+C48+C50</f>
        <v>1591066</v>
      </c>
      <c r="E52" s="2">
        <f>+E48+E50</f>
        <v>407679</v>
      </c>
    </row>
    <row r="53" spans="3:5" ht="12.75">
      <c r="C53" s="2"/>
      <c r="E53" s="2"/>
    </row>
    <row r="54" spans="2:5" ht="12.75">
      <c r="B54" t="s">
        <v>24</v>
      </c>
      <c r="C54" s="2"/>
      <c r="E54" s="2"/>
    </row>
    <row r="55" spans="2:5" ht="12.75">
      <c r="B55" t="s">
        <v>20</v>
      </c>
      <c r="C55" s="2">
        <v>626467</v>
      </c>
      <c r="E55" s="2">
        <v>626467</v>
      </c>
    </row>
    <row r="56" spans="2:5" ht="12.75">
      <c r="B56" t="s">
        <v>21</v>
      </c>
      <c r="C56" s="2">
        <v>1719117</v>
      </c>
      <c r="E56" s="2">
        <v>557679</v>
      </c>
    </row>
    <row r="57" spans="2:5" ht="12.75">
      <c r="B57" t="s">
        <v>22</v>
      </c>
      <c r="C57" s="2">
        <v>-128051</v>
      </c>
      <c r="E57" s="2">
        <v>-150000</v>
      </c>
    </row>
    <row r="58" spans="2:5" ht="12.75">
      <c r="B58" t="s">
        <v>23</v>
      </c>
      <c r="C58" s="2">
        <v>-626467</v>
      </c>
      <c r="E58" s="2">
        <v>-626467</v>
      </c>
    </row>
    <row r="59" spans="3:5" ht="13.5" thickBot="1">
      <c r="C59" s="13">
        <f>SUM(C55:C58)</f>
        <v>1591066</v>
      </c>
      <c r="E59" s="13">
        <f>SUM(E55:E58)</f>
        <v>407679</v>
      </c>
    </row>
    <row r="60" spans="3:5" ht="13.5" thickTop="1">
      <c r="C60" s="2" t="s">
        <v>7</v>
      </c>
      <c r="E60" s="2" t="s">
        <v>7</v>
      </c>
    </row>
    <row r="61" spans="2:5" ht="12.75">
      <c r="B61" s="51" t="s">
        <v>252</v>
      </c>
      <c r="C61" s="50"/>
      <c r="D61" s="50"/>
      <c r="E61" s="50"/>
    </row>
    <row r="62" spans="2:5" ht="12.75">
      <c r="B62" s="50"/>
      <c r="C62" s="50"/>
      <c r="D62" s="50"/>
      <c r="E62" s="50"/>
    </row>
    <row r="64" spans="3:5" ht="12.75">
      <c r="C64" s="2"/>
      <c r="E64" s="2"/>
    </row>
    <row r="65" spans="3:5" ht="12.75">
      <c r="C65" s="2"/>
      <c r="E65" s="2" t="s">
        <v>7</v>
      </c>
    </row>
  </sheetData>
  <mergeCells count="2">
    <mergeCell ref="C6:E6"/>
    <mergeCell ref="B61:E62"/>
  </mergeCells>
  <printOptions/>
  <pageMargins left="0.5" right="0.25" top="0.5" bottom="0.2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98"/>
  <sheetViews>
    <sheetView zoomScale="80" zoomScaleNormal="80" workbookViewId="0" topLeftCell="A1">
      <selection activeCell="B70" sqref="B70:G72"/>
    </sheetView>
  </sheetViews>
  <sheetFormatPr defaultColWidth="9.140625" defaultRowHeight="12.75"/>
  <cols>
    <col min="2" max="2" width="27.421875" style="0" customWidth="1"/>
    <col min="3" max="3" width="12.8515625" style="0" customWidth="1"/>
    <col min="4" max="6" width="10.7109375" style="0" customWidth="1"/>
    <col min="7" max="7" width="40.7109375" style="0" customWidth="1"/>
    <col min="8" max="8" width="30.7109375" style="0" customWidth="1"/>
  </cols>
  <sheetData>
    <row r="1" ht="12.75">
      <c r="B1" s="10" t="s">
        <v>137</v>
      </c>
    </row>
    <row r="2" ht="12.75">
      <c r="B2" s="10" t="s">
        <v>223</v>
      </c>
    </row>
    <row r="4" ht="12.75">
      <c r="B4" t="s">
        <v>138</v>
      </c>
    </row>
    <row r="5" ht="12.75">
      <c r="B5" t="s">
        <v>139</v>
      </c>
    </row>
    <row r="7" spans="1:3" ht="12.75">
      <c r="A7" s="42" t="s">
        <v>140</v>
      </c>
      <c r="B7" s="10" t="s">
        <v>90</v>
      </c>
      <c r="C7" s="10"/>
    </row>
    <row r="8" spans="1:7" ht="12.75" customHeight="1">
      <c r="A8" s="42"/>
      <c r="B8" s="52" t="s">
        <v>222</v>
      </c>
      <c r="C8" s="52"/>
      <c r="D8" s="52"/>
      <c r="E8" s="52"/>
      <c r="F8" s="52"/>
      <c r="G8" s="52"/>
    </row>
    <row r="9" spans="1:7" ht="12.75" customHeight="1">
      <c r="A9" s="42"/>
      <c r="B9" s="52"/>
      <c r="C9" s="52"/>
      <c r="D9" s="52"/>
      <c r="E9" s="52"/>
      <c r="F9" s="52"/>
      <c r="G9" s="52"/>
    </row>
    <row r="10" spans="1:7" ht="12.75" customHeight="1">
      <c r="A10" s="42"/>
      <c r="B10" s="52"/>
      <c r="C10" s="52"/>
      <c r="D10" s="52"/>
      <c r="E10" s="52"/>
      <c r="F10" s="52"/>
      <c r="G10" s="52"/>
    </row>
    <row r="11" ht="12.75">
      <c r="A11" s="42"/>
    </row>
    <row r="12" spans="1:2" ht="12.75">
      <c r="A12" s="42" t="s">
        <v>141</v>
      </c>
      <c r="B12" s="10" t="s">
        <v>182</v>
      </c>
    </row>
    <row r="13" spans="1:7" ht="12.75" customHeight="1">
      <c r="A13" s="42"/>
      <c r="B13" s="52" t="s">
        <v>226</v>
      </c>
      <c r="C13" s="52"/>
      <c r="D13" s="52"/>
      <c r="E13" s="52"/>
      <c r="F13" s="52"/>
      <c r="G13" s="52"/>
    </row>
    <row r="14" spans="1:7" ht="12.75">
      <c r="A14" s="42"/>
      <c r="B14" s="52"/>
      <c r="C14" s="52"/>
      <c r="D14" s="52"/>
      <c r="E14" s="52"/>
      <c r="F14" s="52"/>
      <c r="G14" s="52"/>
    </row>
    <row r="15" spans="1:7" ht="12.75">
      <c r="A15" s="42"/>
      <c r="B15" s="52"/>
      <c r="C15" s="52"/>
      <c r="D15" s="52"/>
      <c r="E15" s="52"/>
      <c r="F15" s="52"/>
      <c r="G15" s="52"/>
    </row>
    <row r="16" ht="12.75">
      <c r="A16" s="42"/>
    </row>
    <row r="17" spans="1:2" ht="12.75">
      <c r="A17" s="42"/>
      <c r="B17" t="s">
        <v>183</v>
      </c>
    </row>
    <row r="18" spans="1:2" ht="12.75">
      <c r="A18" s="42"/>
      <c r="B18" t="s">
        <v>184</v>
      </c>
    </row>
    <row r="19" spans="1:2" ht="12.75">
      <c r="A19" s="42"/>
      <c r="B19" t="s">
        <v>185</v>
      </c>
    </row>
    <row r="20" spans="1:2" ht="12.75">
      <c r="A20" s="42"/>
      <c r="B20" t="s">
        <v>186</v>
      </c>
    </row>
    <row r="21" spans="1:2" ht="12.75">
      <c r="A21" s="42"/>
      <c r="B21" t="s">
        <v>187</v>
      </c>
    </row>
    <row r="22" spans="1:2" ht="12.75">
      <c r="A22" s="42"/>
      <c r="B22" t="s">
        <v>188</v>
      </c>
    </row>
    <row r="23" spans="1:2" ht="12.75">
      <c r="A23" s="42"/>
      <c r="B23" t="s">
        <v>189</v>
      </c>
    </row>
    <row r="24" spans="1:2" ht="12.75">
      <c r="A24" s="42"/>
      <c r="B24" t="s">
        <v>190</v>
      </c>
    </row>
    <row r="25" spans="1:2" ht="12.75">
      <c r="A25" s="42"/>
      <c r="B25" t="s">
        <v>191</v>
      </c>
    </row>
    <row r="26" spans="1:2" ht="12.75">
      <c r="A26" s="42"/>
      <c r="B26" t="s">
        <v>192</v>
      </c>
    </row>
    <row r="27" spans="1:2" ht="12.75">
      <c r="A27" s="42"/>
      <c r="B27" t="s">
        <v>193</v>
      </c>
    </row>
    <row r="28" spans="1:2" ht="12.75">
      <c r="A28" s="42"/>
      <c r="B28" t="s">
        <v>194</v>
      </c>
    </row>
    <row r="29" spans="1:2" ht="12.75">
      <c r="A29" s="42"/>
      <c r="B29" t="s">
        <v>195</v>
      </c>
    </row>
    <row r="30" spans="1:2" ht="12.75">
      <c r="A30" s="42"/>
      <c r="B30" t="s">
        <v>196</v>
      </c>
    </row>
    <row r="31" spans="1:2" ht="12.75">
      <c r="A31" s="42"/>
      <c r="B31" t="s">
        <v>197</v>
      </c>
    </row>
    <row r="32" spans="1:2" ht="12.75">
      <c r="A32" s="42"/>
      <c r="B32" t="s">
        <v>198</v>
      </c>
    </row>
    <row r="33" spans="1:2" ht="12.75">
      <c r="A33" s="42"/>
      <c r="B33" t="s">
        <v>199</v>
      </c>
    </row>
    <row r="34" ht="12.75">
      <c r="A34" s="42"/>
    </row>
    <row r="35" spans="1:7" ht="12.75" customHeight="1">
      <c r="A35" s="42"/>
      <c r="B35" s="52" t="s">
        <v>227</v>
      </c>
      <c r="C35" s="52"/>
      <c r="D35" s="52"/>
      <c r="E35" s="52"/>
      <c r="F35" s="52"/>
      <c r="G35" s="52"/>
    </row>
    <row r="36" spans="1:7" ht="12.75">
      <c r="A36" s="42"/>
      <c r="B36" s="52"/>
      <c r="C36" s="52"/>
      <c r="D36" s="52"/>
      <c r="E36" s="52"/>
      <c r="F36" s="52"/>
      <c r="G36" s="52"/>
    </row>
    <row r="37" ht="12.75">
      <c r="A37" s="42"/>
    </row>
    <row r="38" spans="1:2" ht="12.75">
      <c r="A38" s="42"/>
      <c r="B38" s="10" t="s">
        <v>200</v>
      </c>
    </row>
    <row r="39" spans="1:7" ht="12.75" customHeight="1">
      <c r="A39" s="42"/>
      <c r="B39" s="52" t="s">
        <v>228</v>
      </c>
      <c r="C39" s="52"/>
      <c r="D39" s="52"/>
      <c r="E39" s="52"/>
      <c r="F39" s="52"/>
      <c r="G39" s="52"/>
    </row>
    <row r="40" spans="1:7" ht="12.75" customHeight="1">
      <c r="A40" s="42"/>
      <c r="B40" s="52"/>
      <c r="C40" s="52"/>
      <c r="D40" s="52"/>
      <c r="E40" s="52"/>
      <c r="F40" s="52"/>
      <c r="G40" s="52"/>
    </row>
    <row r="41" ht="12.75">
      <c r="A41" s="42"/>
    </row>
    <row r="42" spans="1:3" ht="12.75">
      <c r="A42" s="42" t="s">
        <v>142</v>
      </c>
      <c r="B42" s="10" t="s">
        <v>181</v>
      </c>
      <c r="C42" s="10"/>
    </row>
    <row r="43" spans="1:7" ht="25.5" customHeight="1">
      <c r="A43" s="42"/>
      <c r="B43" s="52" t="s">
        <v>229</v>
      </c>
      <c r="C43" s="52"/>
      <c r="D43" s="52"/>
      <c r="E43" s="52"/>
      <c r="F43" s="52"/>
      <c r="G43" s="52"/>
    </row>
    <row r="44" spans="1:2" ht="12.75">
      <c r="A44" s="42"/>
      <c r="B44" t="s">
        <v>7</v>
      </c>
    </row>
    <row r="45" spans="1:3" ht="12.75">
      <c r="A45" s="42" t="s">
        <v>143</v>
      </c>
      <c r="B45" s="10" t="s">
        <v>43</v>
      </c>
      <c r="C45" s="10"/>
    </row>
    <row r="46" spans="1:2" ht="12.75" customHeight="1">
      <c r="A46" s="42"/>
      <c r="B46" t="s">
        <v>84</v>
      </c>
    </row>
    <row r="47" ht="12.75">
      <c r="A47" s="42"/>
    </row>
    <row r="48" spans="1:3" ht="12.75">
      <c r="A48" s="42" t="s">
        <v>144</v>
      </c>
      <c r="B48" s="10" t="s">
        <v>47</v>
      </c>
      <c r="C48" s="10"/>
    </row>
    <row r="49" spans="1:2" ht="12.75">
      <c r="A49" s="42"/>
      <c r="B49" t="s">
        <v>85</v>
      </c>
    </row>
    <row r="50" spans="1:2" ht="12.75">
      <c r="A50" s="42"/>
      <c r="B50" t="s">
        <v>7</v>
      </c>
    </row>
    <row r="51" spans="1:3" ht="12.75">
      <c r="A51" s="42" t="s">
        <v>145</v>
      </c>
      <c r="B51" s="10" t="s">
        <v>48</v>
      </c>
      <c r="C51" s="10"/>
    </row>
    <row r="52" spans="1:7" ht="12.75">
      <c r="A52" s="42"/>
      <c r="B52" s="53" t="s">
        <v>230</v>
      </c>
      <c r="C52" s="53"/>
      <c r="D52" s="53"/>
      <c r="E52" s="53"/>
      <c r="F52" s="53"/>
      <c r="G52" s="53"/>
    </row>
    <row r="53" spans="1:2" ht="12.75">
      <c r="A53" s="42"/>
      <c r="B53" t="s">
        <v>7</v>
      </c>
    </row>
    <row r="54" ht="12.75">
      <c r="A54" s="42"/>
    </row>
    <row r="55" spans="1:3" ht="12.75">
      <c r="A55" s="42" t="s">
        <v>146</v>
      </c>
      <c r="B55" s="10" t="s">
        <v>91</v>
      </c>
      <c r="C55" s="10"/>
    </row>
    <row r="56" spans="1:7" ht="12.75" customHeight="1">
      <c r="A56" s="42"/>
      <c r="B56" s="52" t="s">
        <v>231</v>
      </c>
      <c r="C56" s="52"/>
      <c r="D56" s="52"/>
      <c r="E56" s="52"/>
      <c r="F56" s="52"/>
      <c r="G56" s="52"/>
    </row>
    <row r="57" spans="1:7" ht="12.75" customHeight="1">
      <c r="A57" s="42"/>
      <c r="B57" s="52"/>
      <c r="C57" s="52"/>
      <c r="D57" s="52"/>
      <c r="E57" s="52"/>
      <c r="F57" s="52"/>
      <c r="G57" s="52"/>
    </row>
    <row r="58" spans="1:2" ht="12.75">
      <c r="A58" s="42"/>
      <c r="B58" t="s">
        <v>7</v>
      </c>
    </row>
    <row r="59" spans="1:3" ht="12.75">
      <c r="A59" s="42" t="s">
        <v>147</v>
      </c>
      <c r="B59" s="10" t="s">
        <v>45</v>
      </c>
      <c r="C59" s="10"/>
    </row>
    <row r="60" spans="1:2" ht="12.75">
      <c r="A60" s="42"/>
      <c r="B60" t="s">
        <v>46</v>
      </c>
    </row>
    <row r="61" ht="12.75">
      <c r="A61" s="42"/>
    </row>
    <row r="62" spans="1:3" ht="12.75">
      <c r="A62" s="42" t="s">
        <v>148</v>
      </c>
      <c r="B62" s="10" t="s">
        <v>40</v>
      </c>
      <c r="C62" s="10"/>
    </row>
    <row r="63" spans="1:2" ht="12.75">
      <c r="A63" s="42"/>
      <c r="B63" t="s">
        <v>86</v>
      </c>
    </row>
    <row r="64" ht="12.75">
      <c r="A64" s="42"/>
    </row>
    <row r="65" spans="1:3" ht="12.75">
      <c r="A65" s="42" t="s">
        <v>149</v>
      </c>
      <c r="B65" s="10" t="s">
        <v>49</v>
      </c>
      <c r="C65" s="10"/>
    </row>
    <row r="66" spans="1:7" ht="12.75" customHeight="1">
      <c r="A66" s="42"/>
      <c r="B66" s="52" t="s">
        <v>232</v>
      </c>
      <c r="C66" s="52"/>
      <c r="D66" s="52"/>
      <c r="E66" s="52"/>
      <c r="F66" s="52"/>
      <c r="G66" s="52"/>
    </row>
    <row r="67" spans="1:7" ht="12.75">
      <c r="A67" s="42"/>
      <c r="B67" s="52"/>
      <c r="C67" s="52"/>
      <c r="D67" s="52"/>
      <c r="E67" s="52"/>
      <c r="F67" s="52"/>
      <c r="G67" s="52"/>
    </row>
    <row r="68" ht="12.75">
      <c r="A68" s="42" t="s">
        <v>7</v>
      </c>
    </row>
    <row r="69" spans="1:3" ht="12.75">
      <c r="A69" s="42" t="s">
        <v>150</v>
      </c>
      <c r="B69" s="10" t="s">
        <v>42</v>
      </c>
      <c r="C69" s="10"/>
    </row>
    <row r="70" spans="1:7" ht="12.75" customHeight="1">
      <c r="A70" s="42"/>
      <c r="B70" s="52" t="s">
        <v>239</v>
      </c>
      <c r="C70" s="52"/>
      <c r="D70" s="52"/>
      <c r="E70" s="52"/>
      <c r="F70" s="52"/>
      <c r="G70" s="52"/>
    </row>
    <row r="71" spans="1:7" ht="12.75" customHeight="1">
      <c r="A71" s="42"/>
      <c r="B71" s="52"/>
      <c r="C71" s="52"/>
      <c r="D71" s="52"/>
      <c r="E71" s="52"/>
      <c r="F71" s="52"/>
      <c r="G71" s="52"/>
    </row>
    <row r="72" spans="1:7" ht="12.75" customHeight="1">
      <c r="A72" s="42"/>
      <c r="B72" s="52"/>
      <c r="C72" s="52"/>
      <c r="D72" s="52"/>
      <c r="E72" s="52"/>
      <c r="F72" s="52"/>
      <c r="G72" s="52"/>
    </row>
    <row r="73" spans="1:7" ht="12.75" customHeight="1">
      <c r="A73" s="42"/>
      <c r="B73" s="46"/>
      <c r="C73" s="46"/>
      <c r="D73" s="46"/>
      <c r="E73" s="46"/>
      <c r="F73" s="46"/>
      <c r="G73" s="46"/>
    </row>
    <row r="74" spans="1:3" ht="12.75">
      <c r="A74" s="42" t="s">
        <v>151</v>
      </c>
      <c r="B74" s="10" t="s">
        <v>92</v>
      </c>
      <c r="C74" s="10"/>
    </row>
    <row r="75" spans="1:2" ht="12.75">
      <c r="A75" s="42"/>
      <c r="B75" t="s">
        <v>35</v>
      </c>
    </row>
    <row r="76" ht="12.75">
      <c r="A76" s="42"/>
    </row>
    <row r="77" spans="1:3" ht="12.75">
      <c r="A77" s="42" t="s">
        <v>152</v>
      </c>
      <c r="B77" s="10" t="s">
        <v>50</v>
      </c>
      <c r="C77" s="10"/>
    </row>
    <row r="78" spans="1:2" ht="12.75">
      <c r="A78" s="42"/>
      <c r="B78" t="s">
        <v>87</v>
      </c>
    </row>
    <row r="79" spans="1:2" ht="12.75">
      <c r="A79" s="42"/>
      <c r="B79" t="s">
        <v>7</v>
      </c>
    </row>
    <row r="80" spans="1:3" ht="12.75">
      <c r="A80" s="42" t="s">
        <v>152</v>
      </c>
      <c r="B80" s="10" t="s">
        <v>33</v>
      </c>
      <c r="C80" s="10"/>
    </row>
    <row r="81" spans="1:2" ht="12.75">
      <c r="A81" s="42"/>
      <c r="B81" t="s">
        <v>72</v>
      </c>
    </row>
    <row r="82" spans="1:2" ht="12.75">
      <c r="A82" s="21"/>
      <c r="B82" t="s">
        <v>7</v>
      </c>
    </row>
    <row r="83" ht="12.75">
      <c r="B83" t="s">
        <v>7</v>
      </c>
    </row>
    <row r="87" spans="3:7" ht="12.75">
      <c r="C87" s="2"/>
      <c r="D87" s="2"/>
      <c r="E87" s="2"/>
      <c r="F87" s="2"/>
      <c r="G87" s="2"/>
    </row>
    <row r="88" spans="3:7" ht="12.75">
      <c r="C88" s="2"/>
      <c r="D88" s="2"/>
      <c r="E88" s="2"/>
      <c r="F88" s="2"/>
      <c r="G88" s="2"/>
    </row>
    <row r="89" spans="3:7" ht="12.75">
      <c r="C89" s="2"/>
      <c r="D89" s="2"/>
      <c r="E89" s="2"/>
      <c r="F89" s="2"/>
      <c r="G89" s="2"/>
    </row>
    <row r="90" spans="3:7" ht="12.75">
      <c r="C90" s="2"/>
      <c r="D90" s="2"/>
      <c r="E90" s="2"/>
      <c r="F90" s="2"/>
      <c r="G90" s="2"/>
    </row>
    <row r="91" spans="3:7" ht="12.75">
      <c r="C91" s="2"/>
      <c r="D91" s="2"/>
      <c r="E91" s="2"/>
      <c r="F91" s="2"/>
      <c r="G91" s="2"/>
    </row>
    <row r="92" spans="3:7" ht="12.75">
      <c r="C92" s="2"/>
      <c r="D92" s="2"/>
      <c r="E92" s="2"/>
      <c r="F92" s="2"/>
      <c r="G92" s="2"/>
    </row>
    <row r="93" spans="3:7" ht="12.75">
      <c r="C93" s="2"/>
      <c r="D93" s="2"/>
      <c r="E93" s="2"/>
      <c r="F93" s="2"/>
      <c r="G93" s="2"/>
    </row>
    <row r="94" spans="3:7" ht="12.75">
      <c r="C94" s="2"/>
      <c r="D94" s="2"/>
      <c r="E94" s="2"/>
      <c r="F94" s="2"/>
      <c r="G94" s="2"/>
    </row>
    <row r="95" spans="3:7" ht="12.75">
      <c r="C95" s="2"/>
      <c r="D95" s="2"/>
      <c r="E95" s="2"/>
      <c r="F95" s="2"/>
      <c r="G95" s="2"/>
    </row>
    <row r="96" spans="3:7" ht="12.75">
      <c r="C96" s="2"/>
      <c r="D96" s="2"/>
      <c r="E96" s="2"/>
      <c r="F96" s="2"/>
      <c r="G96" s="2"/>
    </row>
    <row r="97" spans="3:7" ht="12.75">
      <c r="C97" s="2"/>
      <c r="D97" s="2"/>
      <c r="E97" s="2"/>
      <c r="F97" s="2"/>
      <c r="G97" s="2"/>
    </row>
    <row r="98" spans="3:7" ht="12.75">
      <c r="C98" s="2"/>
      <c r="D98" s="2"/>
      <c r="E98" s="2"/>
      <c r="F98" s="2"/>
      <c r="G98" s="2"/>
    </row>
  </sheetData>
  <mergeCells count="9">
    <mergeCell ref="B70:G72"/>
    <mergeCell ref="B8:G10"/>
    <mergeCell ref="B39:G40"/>
    <mergeCell ref="B35:G36"/>
    <mergeCell ref="B13:G15"/>
    <mergeCell ref="B43:G43"/>
    <mergeCell ref="B52:G52"/>
    <mergeCell ref="B66:G67"/>
    <mergeCell ref="B56:G57"/>
  </mergeCells>
  <printOptions/>
  <pageMargins left="0.25" right="0" top="0.75" bottom="0.25" header="0.25" footer="0.5"/>
  <pageSetup horizontalDpi="300" verticalDpi="300" orientation="portrait" paperSize="9" scale="80" r:id="rId1"/>
  <rowBreaks count="1" manualBreakCount="1">
    <brk id="73" max="6" man="1"/>
  </rowBreaks>
</worksheet>
</file>

<file path=xl/worksheets/sheet6.xml><?xml version="1.0" encoding="utf-8"?>
<worksheet xmlns="http://schemas.openxmlformats.org/spreadsheetml/2006/main" xmlns:r="http://schemas.openxmlformats.org/officeDocument/2006/relationships">
  <dimension ref="A1:M164"/>
  <sheetViews>
    <sheetView tabSelected="1" zoomScale="90" zoomScaleNormal="90" workbookViewId="0" topLeftCell="A42">
      <selection activeCell="B70" sqref="B70"/>
    </sheetView>
  </sheetViews>
  <sheetFormatPr defaultColWidth="9.140625" defaultRowHeight="12.75"/>
  <cols>
    <col min="2" max="2" width="30.7109375" style="0" customWidth="1"/>
    <col min="3" max="3" width="11.7109375" style="0" customWidth="1"/>
    <col min="4" max="4" width="0.85546875" style="0" customWidth="1"/>
    <col min="5" max="5" width="11.7109375" style="0" customWidth="1"/>
    <col min="6" max="6" width="0.85546875" style="0" customWidth="1"/>
    <col min="7" max="7" width="11.7109375" style="0" customWidth="1"/>
    <col min="8" max="8" width="0.85546875" style="0" customWidth="1"/>
    <col min="9" max="9" width="11.7109375" style="0" customWidth="1"/>
    <col min="10" max="10" width="24.140625" style="0" customWidth="1"/>
    <col min="11" max="11" width="30.7109375" style="0" customWidth="1"/>
  </cols>
  <sheetData>
    <row r="1" ht="12.75">
      <c r="B1" t="s">
        <v>0</v>
      </c>
    </row>
    <row r="2" spans="2:4" ht="12.75">
      <c r="B2" s="17" t="s">
        <v>17</v>
      </c>
      <c r="C2" s="17"/>
      <c r="D2" s="17"/>
    </row>
    <row r="3" spans="2:4" ht="12.75">
      <c r="B3" s="17"/>
      <c r="C3" s="17"/>
      <c r="D3" s="17"/>
    </row>
    <row r="4" ht="12.75">
      <c r="B4" t="s">
        <v>124</v>
      </c>
    </row>
    <row r="5" ht="12.75">
      <c r="J5" t="s">
        <v>7</v>
      </c>
    </row>
    <row r="6" spans="1:4" ht="12.75">
      <c r="A6" s="42" t="s">
        <v>125</v>
      </c>
      <c r="B6" s="32" t="s">
        <v>41</v>
      </c>
      <c r="C6" s="10"/>
      <c r="D6" s="10"/>
    </row>
    <row r="7" spans="1:10" ht="12.75" customHeight="1">
      <c r="A7" s="10"/>
      <c r="B7" s="54" t="s">
        <v>251</v>
      </c>
      <c r="C7" s="52"/>
      <c r="D7" s="52"/>
      <c r="E7" s="52"/>
      <c r="F7" s="52"/>
      <c r="G7" s="52"/>
      <c r="H7" s="52"/>
      <c r="I7" s="52"/>
      <c r="J7" s="52"/>
    </row>
    <row r="8" spans="1:10" ht="12.75" customHeight="1">
      <c r="A8" s="10"/>
      <c r="B8" s="52"/>
      <c r="C8" s="52"/>
      <c r="D8" s="52"/>
      <c r="E8" s="52"/>
      <c r="F8" s="52"/>
      <c r="G8" s="52"/>
      <c r="H8" s="52"/>
      <c r="I8" s="52"/>
      <c r="J8" s="52"/>
    </row>
    <row r="9" spans="1:10" ht="12.75" customHeight="1">
      <c r="A9" s="10"/>
      <c r="B9" s="52"/>
      <c r="C9" s="52"/>
      <c r="D9" s="52"/>
      <c r="E9" s="52"/>
      <c r="F9" s="52"/>
      <c r="G9" s="52"/>
      <c r="H9" s="52"/>
      <c r="I9" s="52"/>
      <c r="J9" s="52"/>
    </row>
    <row r="10" spans="1:10" ht="12.75" customHeight="1">
      <c r="A10" s="10"/>
      <c r="B10" s="52"/>
      <c r="C10" s="52"/>
      <c r="D10" s="52"/>
      <c r="E10" s="52"/>
      <c r="F10" s="52"/>
      <c r="G10" s="52"/>
      <c r="H10" s="52"/>
      <c r="I10" s="52"/>
      <c r="J10" s="52"/>
    </row>
    <row r="11" spans="1:10" ht="12.75" customHeight="1">
      <c r="A11" s="10"/>
      <c r="B11" s="52"/>
      <c r="C11" s="52"/>
      <c r="D11" s="52"/>
      <c r="E11" s="52"/>
      <c r="F11" s="52"/>
      <c r="G11" s="52"/>
      <c r="H11" s="52"/>
      <c r="I11" s="52"/>
      <c r="J11" s="52"/>
    </row>
    <row r="12" spans="1:10" ht="12.75" customHeight="1">
      <c r="A12" s="10"/>
      <c r="B12" s="52"/>
      <c r="C12" s="52"/>
      <c r="D12" s="52"/>
      <c r="E12" s="52"/>
      <c r="F12" s="52"/>
      <c r="G12" s="52"/>
      <c r="H12" s="52"/>
      <c r="I12" s="52"/>
      <c r="J12" s="52"/>
    </row>
    <row r="13" spans="1:10" ht="12.75" customHeight="1">
      <c r="A13" s="10"/>
      <c r="B13" s="52"/>
      <c r="C13" s="52"/>
      <c r="D13" s="52"/>
      <c r="E13" s="52"/>
      <c r="F13" s="52"/>
      <c r="G13" s="52"/>
      <c r="H13" s="52"/>
      <c r="I13" s="52"/>
      <c r="J13" s="52"/>
    </row>
    <row r="14" spans="1:10" ht="12.75">
      <c r="A14" s="10"/>
      <c r="B14" s="52"/>
      <c r="C14" s="52"/>
      <c r="D14" s="52"/>
      <c r="E14" s="52"/>
      <c r="F14" s="52"/>
      <c r="G14" s="52"/>
      <c r="H14" s="52"/>
      <c r="I14" s="52"/>
      <c r="J14" s="52"/>
    </row>
    <row r="15" spans="1:10" ht="12.75">
      <c r="A15" s="10"/>
      <c r="B15" s="20"/>
      <c r="C15" s="20"/>
      <c r="D15" s="20"/>
      <c r="E15" s="20"/>
      <c r="F15" s="20"/>
      <c r="G15" s="20"/>
      <c r="H15" s="20"/>
      <c r="I15" s="20"/>
      <c r="J15" s="20"/>
    </row>
    <row r="16" spans="1:4" ht="12.75">
      <c r="A16" s="42" t="s">
        <v>126</v>
      </c>
      <c r="B16" s="10" t="s">
        <v>93</v>
      </c>
      <c r="C16" s="10"/>
      <c r="D16" s="10"/>
    </row>
    <row r="17" spans="1:4" ht="12.75">
      <c r="A17" s="10"/>
      <c r="B17" s="10" t="s">
        <v>94</v>
      </c>
      <c r="C17" s="10"/>
      <c r="D17" s="10"/>
    </row>
    <row r="18" spans="1:10" ht="12.75">
      <c r="A18" s="10"/>
      <c r="B18" s="55" t="s">
        <v>240</v>
      </c>
      <c r="C18" s="55"/>
      <c r="D18" s="55"/>
      <c r="E18" s="55"/>
      <c r="F18" s="55"/>
      <c r="G18" s="55"/>
      <c r="H18" s="55"/>
      <c r="I18" s="55"/>
      <c r="J18" s="55"/>
    </row>
    <row r="19" spans="1:10" ht="12.75">
      <c r="A19" s="10"/>
      <c r="B19" s="55"/>
      <c r="C19" s="55"/>
      <c r="D19" s="55"/>
      <c r="E19" s="55"/>
      <c r="F19" s="55"/>
      <c r="G19" s="55"/>
      <c r="H19" s="55"/>
      <c r="I19" s="55"/>
      <c r="J19" s="55"/>
    </row>
    <row r="20" spans="1:10" ht="12.75" customHeight="1">
      <c r="A20" s="10"/>
      <c r="B20" s="55"/>
      <c r="C20" s="55"/>
      <c r="D20" s="55"/>
      <c r="E20" s="55"/>
      <c r="F20" s="55"/>
      <c r="G20" s="55"/>
      <c r="H20" s="55"/>
      <c r="I20" s="55"/>
      <c r="J20" s="55"/>
    </row>
    <row r="21" spans="1:10" ht="12.75" customHeight="1">
      <c r="A21" s="10"/>
      <c r="B21" s="55"/>
      <c r="C21" s="55"/>
      <c r="D21" s="55"/>
      <c r="E21" s="55"/>
      <c r="F21" s="55"/>
      <c r="G21" s="55"/>
      <c r="H21" s="55"/>
      <c r="I21" s="55"/>
      <c r="J21" s="55"/>
    </row>
    <row r="22" spans="1:10" ht="12.75" customHeight="1">
      <c r="A22" s="10"/>
      <c r="B22" s="55"/>
      <c r="C22" s="55"/>
      <c r="D22" s="55"/>
      <c r="E22" s="55"/>
      <c r="F22" s="55"/>
      <c r="G22" s="55"/>
      <c r="H22" s="55"/>
      <c r="I22" s="55"/>
      <c r="J22" s="55"/>
    </row>
    <row r="23" spans="1:10" ht="12.75" customHeight="1">
      <c r="A23" s="10"/>
      <c r="B23" s="52"/>
      <c r="C23" s="52"/>
      <c r="D23" s="52"/>
      <c r="E23" s="52"/>
      <c r="F23" s="52"/>
      <c r="G23" s="52"/>
      <c r="H23" s="52"/>
      <c r="I23" s="52"/>
      <c r="J23" s="52"/>
    </row>
    <row r="24" spans="1:10" ht="12.75" customHeight="1">
      <c r="A24" s="10"/>
      <c r="B24" s="52"/>
      <c r="C24" s="52"/>
      <c r="D24" s="52"/>
      <c r="E24" s="52"/>
      <c r="F24" s="52"/>
      <c r="G24" s="52"/>
      <c r="H24" s="52"/>
      <c r="I24" s="52"/>
      <c r="J24" s="52"/>
    </row>
    <row r="25" spans="1:10" ht="12.75" customHeight="1">
      <c r="A25" s="10"/>
      <c r="B25" s="52"/>
      <c r="C25" s="52"/>
      <c r="D25" s="52"/>
      <c r="E25" s="52"/>
      <c r="F25" s="52"/>
      <c r="G25" s="52"/>
      <c r="H25" s="52"/>
      <c r="I25" s="52"/>
      <c r="J25" s="52"/>
    </row>
    <row r="26" spans="1:10" ht="12.75" customHeight="1">
      <c r="A26" s="10"/>
      <c r="B26" s="52"/>
      <c r="C26" s="52"/>
      <c r="D26" s="52"/>
      <c r="E26" s="52"/>
      <c r="F26" s="52"/>
      <c r="G26" s="52"/>
      <c r="H26" s="52"/>
      <c r="I26" s="52"/>
      <c r="J26" s="52"/>
    </row>
    <row r="27" spans="1:4" ht="12.75">
      <c r="A27" s="10"/>
      <c r="B27" s="20"/>
      <c r="C27" s="10"/>
      <c r="D27" s="10"/>
    </row>
    <row r="28" spans="1:4" ht="12.75">
      <c r="A28" s="42" t="s">
        <v>127</v>
      </c>
      <c r="B28" s="32" t="s">
        <v>95</v>
      </c>
      <c r="C28" s="10"/>
      <c r="D28" s="10"/>
    </row>
    <row r="29" spans="1:10" ht="12.75">
      <c r="A29" s="42"/>
      <c r="B29" s="54" t="s">
        <v>241</v>
      </c>
      <c r="C29" s="55"/>
      <c r="D29" s="55"/>
      <c r="E29" s="55"/>
      <c r="F29" s="55"/>
      <c r="G29" s="55"/>
      <c r="H29" s="55"/>
      <c r="I29" s="55"/>
      <c r="J29" s="55"/>
    </row>
    <row r="30" spans="1:10" ht="12.75">
      <c r="A30" s="42"/>
      <c r="B30" s="55"/>
      <c r="C30" s="55"/>
      <c r="D30" s="55"/>
      <c r="E30" s="55"/>
      <c r="F30" s="55"/>
      <c r="G30" s="55"/>
      <c r="H30" s="55"/>
      <c r="I30" s="55"/>
      <c r="J30" s="55"/>
    </row>
    <row r="31" spans="1:10" ht="12.75">
      <c r="A31" s="42"/>
      <c r="B31" s="55"/>
      <c r="C31" s="55"/>
      <c r="D31" s="55"/>
      <c r="E31" s="55"/>
      <c r="F31" s="55"/>
      <c r="G31" s="55"/>
      <c r="H31" s="55"/>
      <c r="I31" s="55"/>
      <c r="J31" s="55"/>
    </row>
    <row r="32" spans="1:4" ht="12.75">
      <c r="A32" s="10"/>
      <c r="B32" s="20"/>
      <c r="C32" s="10"/>
      <c r="D32" s="10"/>
    </row>
    <row r="33" spans="1:4" ht="12.75">
      <c r="A33" s="42" t="s">
        <v>128</v>
      </c>
      <c r="B33" s="10" t="s">
        <v>96</v>
      </c>
      <c r="C33" s="10"/>
      <c r="D33" s="10"/>
    </row>
    <row r="34" spans="1:4" ht="12.75">
      <c r="A34" s="10"/>
      <c r="B34" s="20" t="s">
        <v>44</v>
      </c>
      <c r="C34" s="20"/>
      <c r="D34" s="20"/>
    </row>
    <row r="35" ht="12.75">
      <c r="A35" s="10"/>
    </row>
    <row r="36" spans="1:8" ht="12.75">
      <c r="A36" s="42" t="s">
        <v>129</v>
      </c>
      <c r="B36" s="10" t="s">
        <v>8</v>
      </c>
      <c r="C36" s="14" t="s">
        <v>7</v>
      </c>
      <c r="D36" s="14"/>
      <c r="E36" t="s">
        <v>7</v>
      </c>
      <c r="G36" s="14" t="s">
        <v>7</v>
      </c>
      <c r="H36" s="14"/>
    </row>
    <row r="37" spans="1:10" ht="12.75" customHeight="1">
      <c r="A37" s="10"/>
      <c r="B37" s="52" t="s">
        <v>233</v>
      </c>
      <c r="C37" s="52"/>
      <c r="D37" s="52"/>
      <c r="E37" s="52"/>
      <c r="F37" s="52"/>
      <c r="G37" s="52"/>
      <c r="H37" s="52"/>
      <c r="I37" s="52"/>
      <c r="J37" s="52"/>
    </row>
    <row r="38" spans="1:10" ht="12.75" customHeight="1">
      <c r="A38" s="10"/>
      <c r="B38" s="52"/>
      <c r="C38" s="52"/>
      <c r="D38" s="52"/>
      <c r="E38" s="52"/>
      <c r="F38" s="52"/>
      <c r="G38" s="52"/>
      <c r="H38" s="52"/>
      <c r="I38" s="52"/>
      <c r="J38" s="52"/>
    </row>
    <row r="39" spans="1:10" ht="12.75">
      <c r="A39" s="10"/>
      <c r="B39" s="46"/>
      <c r="C39" s="46"/>
      <c r="D39" s="46"/>
      <c r="E39" s="46"/>
      <c r="F39" s="46"/>
      <c r="G39" s="46"/>
      <c r="H39" s="46"/>
      <c r="I39" s="46"/>
      <c r="J39" s="46"/>
    </row>
    <row r="40" spans="1:4" ht="12.75">
      <c r="A40" s="42" t="s">
        <v>130</v>
      </c>
      <c r="B40" s="10" t="s">
        <v>62</v>
      </c>
      <c r="C40" s="10"/>
      <c r="D40" s="10"/>
    </row>
    <row r="41" spans="1:2" ht="12.75">
      <c r="A41" s="10"/>
      <c r="B41" t="s">
        <v>61</v>
      </c>
    </row>
    <row r="42" ht="12.75">
      <c r="A42" s="10"/>
    </row>
    <row r="43" spans="1:2" ht="12.75">
      <c r="A43" s="42" t="s">
        <v>131</v>
      </c>
      <c r="B43" s="10" t="s">
        <v>34</v>
      </c>
    </row>
    <row r="44" spans="1:10" ht="12.75" customHeight="1">
      <c r="A44" s="10"/>
      <c r="B44" s="52" t="s">
        <v>250</v>
      </c>
      <c r="C44" s="50"/>
      <c r="D44" s="50"/>
      <c r="E44" s="50"/>
      <c r="F44" s="50"/>
      <c r="G44" s="50"/>
      <c r="H44" s="50"/>
      <c r="I44" s="50"/>
      <c r="J44" s="50"/>
    </row>
    <row r="45" spans="1:10" ht="12.75" customHeight="1">
      <c r="A45" s="10"/>
      <c r="B45" s="50"/>
      <c r="C45" s="50"/>
      <c r="D45" s="50"/>
      <c r="E45" s="50"/>
      <c r="F45" s="50"/>
      <c r="G45" s="50"/>
      <c r="H45" s="50"/>
      <c r="I45" s="50"/>
      <c r="J45" s="50"/>
    </row>
    <row r="46" spans="1:10" ht="12.75" customHeight="1">
      <c r="A46" s="10"/>
      <c r="B46" s="50"/>
      <c r="C46" s="50"/>
      <c r="D46" s="50"/>
      <c r="E46" s="50"/>
      <c r="F46" s="50"/>
      <c r="G46" s="50"/>
      <c r="H46" s="50"/>
      <c r="I46" s="50"/>
      <c r="J46" s="50"/>
    </row>
    <row r="47" spans="1:10" ht="12.75">
      <c r="A47" s="10"/>
      <c r="B47" s="50"/>
      <c r="C47" s="50"/>
      <c r="D47" s="50"/>
      <c r="E47" s="50"/>
      <c r="F47" s="50"/>
      <c r="G47" s="50"/>
      <c r="H47" s="50"/>
      <c r="I47" s="50"/>
      <c r="J47" s="50"/>
    </row>
    <row r="48" spans="1:10" ht="12.75">
      <c r="A48" s="10"/>
      <c r="B48" s="35"/>
      <c r="C48" s="35"/>
      <c r="D48" s="35"/>
      <c r="E48" s="35"/>
      <c r="F48" s="35"/>
      <c r="G48" s="35"/>
      <c r="H48" s="35"/>
      <c r="I48" s="35"/>
      <c r="J48" s="35"/>
    </row>
    <row r="49" spans="1:4" ht="12.75">
      <c r="A49" s="42" t="s">
        <v>132</v>
      </c>
      <c r="B49" s="10" t="s">
        <v>36</v>
      </c>
      <c r="C49" s="10"/>
      <c r="D49" s="10"/>
    </row>
    <row r="50" spans="1:4" ht="12.75">
      <c r="A50" s="10"/>
      <c r="B50" s="14" t="s">
        <v>61</v>
      </c>
      <c r="C50" s="10"/>
      <c r="D50" s="10"/>
    </row>
    <row r="51" spans="1:8" ht="12.75">
      <c r="A51" s="10"/>
      <c r="B51" s="14"/>
      <c r="C51" s="14"/>
      <c r="D51" s="14"/>
      <c r="E51" s="14"/>
      <c r="F51" s="14"/>
      <c r="G51" s="14"/>
      <c r="H51" s="14"/>
    </row>
    <row r="52" spans="1:4" ht="12.75">
      <c r="A52" s="42" t="s">
        <v>133</v>
      </c>
      <c r="B52" s="10" t="s">
        <v>97</v>
      </c>
      <c r="C52" s="10"/>
      <c r="D52" s="10"/>
    </row>
    <row r="53" spans="1:4" ht="12.75">
      <c r="A53" s="10"/>
      <c r="B53" s="14" t="s">
        <v>224</v>
      </c>
      <c r="C53" s="14"/>
      <c r="D53" s="14"/>
    </row>
    <row r="54" ht="12.75">
      <c r="A54" s="10"/>
    </row>
    <row r="55" spans="1:9" ht="12.75">
      <c r="A55" s="10"/>
      <c r="E55" s="1" t="s">
        <v>65</v>
      </c>
      <c r="F55" s="1"/>
      <c r="G55" s="1" t="s">
        <v>66</v>
      </c>
      <c r="H55" s="1"/>
      <c r="I55" s="1" t="s">
        <v>32</v>
      </c>
    </row>
    <row r="56" spans="1:9" ht="12.75">
      <c r="A56" s="10"/>
      <c r="E56" s="23" t="s">
        <v>4</v>
      </c>
      <c r="F56" s="23"/>
      <c r="G56" s="23" t="s">
        <v>4</v>
      </c>
      <c r="H56" s="23"/>
      <c r="I56" s="23" t="s">
        <v>4</v>
      </c>
    </row>
    <row r="57" spans="1:11" ht="12.75">
      <c r="A57" s="10"/>
      <c r="C57" s="10" t="s">
        <v>7</v>
      </c>
      <c r="D57" s="10"/>
      <c r="E57" s="10"/>
      <c r="F57" s="10"/>
      <c r="I57" s="15"/>
      <c r="K57" t="s">
        <v>7</v>
      </c>
    </row>
    <row r="58" spans="1:11" ht="12.75">
      <c r="A58" s="10"/>
      <c r="B58" t="s">
        <v>64</v>
      </c>
      <c r="C58" t="s">
        <v>37</v>
      </c>
      <c r="E58" s="27">
        <v>128</v>
      </c>
      <c r="F58" s="27"/>
      <c r="G58" s="27">
        <v>0</v>
      </c>
      <c r="H58" s="24"/>
      <c r="I58" s="24">
        <f>+E58+G58</f>
        <v>128</v>
      </c>
      <c r="K58" t="s">
        <v>7</v>
      </c>
    </row>
    <row r="59" spans="1:11" ht="12.75">
      <c r="A59" s="10"/>
      <c r="C59" t="s">
        <v>38</v>
      </c>
      <c r="E59" s="24">
        <f>14395+2040</f>
        <v>16435</v>
      </c>
      <c r="F59" s="24"/>
      <c r="G59" s="24">
        <v>5050</v>
      </c>
      <c r="H59" s="24"/>
      <c r="I59" s="24">
        <f>+E59+G59</f>
        <v>21485</v>
      </c>
      <c r="J59" t="s">
        <v>7</v>
      </c>
      <c r="K59" t="s">
        <v>7</v>
      </c>
    </row>
    <row r="60" spans="1:11" ht="12.75">
      <c r="A60" s="10"/>
      <c r="E60" s="24" t="s">
        <v>7</v>
      </c>
      <c r="F60" s="24"/>
      <c r="G60" s="24"/>
      <c r="H60" s="24"/>
      <c r="I60" s="24"/>
      <c r="K60" t="s">
        <v>7</v>
      </c>
    </row>
    <row r="61" spans="1:9" ht="12.75">
      <c r="A61" s="10"/>
      <c r="C61" s="10" t="s">
        <v>7</v>
      </c>
      <c r="D61" s="10"/>
      <c r="E61" s="25"/>
      <c r="F61" s="25"/>
      <c r="G61" s="24"/>
      <c r="H61" s="24"/>
      <c r="I61" s="24"/>
    </row>
    <row r="62" spans="1:10" ht="12.75">
      <c r="A62" s="10"/>
      <c r="B62" t="s">
        <v>67</v>
      </c>
      <c r="C62" t="s">
        <v>7</v>
      </c>
      <c r="E62" s="24">
        <v>410</v>
      </c>
      <c r="F62" s="24"/>
      <c r="G62" s="24">
        <v>720</v>
      </c>
      <c r="H62" s="24"/>
      <c r="I62" s="24">
        <f>SUM(E62:G62)</f>
        <v>1130</v>
      </c>
      <c r="J62" t="s">
        <v>7</v>
      </c>
    </row>
    <row r="63" spans="1:11" ht="12.75">
      <c r="A63" s="10"/>
      <c r="C63" t="s">
        <v>7</v>
      </c>
      <c r="E63" s="24" t="s">
        <v>7</v>
      </c>
      <c r="F63" s="24"/>
      <c r="G63" s="24"/>
      <c r="H63" s="24"/>
      <c r="I63" s="24"/>
      <c r="J63" t="s">
        <v>7</v>
      </c>
      <c r="K63" t="s">
        <v>7</v>
      </c>
    </row>
    <row r="64" spans="1:10" ht="12.75">
      <c r="A64" s="10"/>
      <c r="E64" s="26">
        <f>SUM(E58:E63)</f>
        <v>16973</v>
      </c>
      <c r="F64" s="26"/>
      <c r="G64" s="26">
        <f>SUM(G58:G63)</f>
        <v>5770</v>
      </c>
      <c r="H64" s="26"/>
      <c r="I64" s="26">
        <f>SUM(I58:I63)</f>
        <v>22743</v>
      </c>
      <c r="J64" t="s">
        <v>7</v>
      </c>
    </row>
    <row r="65" ht="12.75">
      <c r="A65" s="10"/>
    </row>
    <row r="66" spans="1:5" ht="12.75">
      <c r="A66" s="10"/>
      <c r="E66" t="s">
        <v>7</v>
      </c>
    </row>
    <row r="67" spans="1:4" ht="12.75">
      <c r="A67" s="42" t="s">
        <v>134</v>
      </c>
      <c r="B67" s="10" t="s">
        <v>39</v>
      </c>
      <c r="C67" s="10"/>
      <c r="D67" s="10"/>
    </row>
    <row r="68" spans="1:10" ht="12.75">
      <c r="A68" s="10"/>
      <c r="B68" s="52" t="s">
        <v>257</v>
      </c>
      <c r="C68" s="52"/>
      <c r="D68" s="52"/>
      <c r="E68" s="52"/>
      <c r="F68" s="52"/>
      <c r="G68" s="52"/>
      <c r="H68" s="52"/>
      <c r="I68" s="52"/>
      <c r="J68" s="52"/>
    </row>
    <row r="69" spans="1:10" ht="12.75">
      <c r="A69" s="10"/>
      <c r="B69" s="52"/>
      <c r="C69" s="52"/>
      <c r="D69" s="52"/>
      <c r="E69" s="52"/>
      <c r="F69" s="52"/>
      <c r="G69" s="52"/>
      <c r="H69" s="52"/>
      <c r="I69" s="52"/>
      <c r="J69" s="52"/>
    </row>
    <row r="70" ht="12.75">
      <c r="A70" s="10"/>
    </row>
    <row r="71" spans="1:4" ht="12.75">
      <c r="A71" s="42" t="s">
        <v>135</v>
      </c>
      <c r="B71" s="10" t="s">
        <v>63</v>
      </c>
      <c r="C71" s="10"/>
      <c r="D71" s="10"/>
    </row>
    <row r="72" spans="1:9" ht="12.75" customHeight="1">
      <c r="A72" s="10"/>
      <c r="B72" s="57" t="s">
        <v>61</v>
      </c>
      <c r="C72" s="57"/>
      <c r="D72" s="57"/>
      <c r="E72" s="57"/>
      <c r="F72" s="57"/>
      <c r="G72" s="57"/>
      <c r="H72" s="57"/>
      <c r="I72" s="57"/>
    </row>
    <row r="73" ht="12.75">
      <c r="A73" s="10"/>
    </row>
    <row r="74" spans="1:2" ht="12.75">
      <c r="A74" s="42" t="s">
        <v>136</v>
      </c>
      <c r="B74" s="10" t="s">
        <v>45</v>
      </c>
    </row>
    <row r="75" spans="1:10" ht="12.75" customHeight="1">
      <c r="A75" s="10"/>
      <c r="B75" s="57" t="s">
        <v>225</v>
      </c>
      <c r="C75" s="57"/>
      <c r="D75" s="57"/>
      <c r="E75" s="57"/>
      <c r="F75" s="57"/>
      <c r="G75" s="57"/>
      <c r="H75" s="57"/>
      <c r="I75" s="57"/>
      <c r="J75" s="57"/>
    </row>
    <row r="76" ht="12.75">
      <c r="A76" s="10"/>
    </row>
    <row r="77" spans="1:2" ht="12.75">
      <c r="A77" s="42" t="s">
        <v>153</v>
      </c>
      <c r="B77" s="10" t="s">
        <v>51</v>
      </c>
    </row>
    <row r="78" spans="1:12" ht="12.75">
      <c r="A78" s="10"/>
      <c r="C78" s="58" t="s">
        <v>106</v>
      </c>
      <c r="D78" s="53"/>
      <c r="E78" s="53"/>
      <c r="F78" s="37"/>
      <c r="G78" s="53" t="s">
        <v>238</v>
      </c>
      <c r="H78" s="53"/>
      <c r="I78" s="53"/>
      <c r="J78" s="35"/>
      <c r="K78" s="36"/>
      <c r="L78" s="35"/>
    </row>
    <row r="79" spans="1:12" ht="12.75" customHeight="1">
      <c r="A79" s="10"/>
      <c r="C79" s="56" t="s">
        <v>234</v>
      </c>
      <c r="D79" s="38"/>
      <c r="E79" s="56" t="s">
        <v>236</v>
      </c>
      <c r="F79" s="38"/>
      <c r="G79" s="56" t="s">
        <v>235</v>
      </c>
      <c r="H79" s="38"/>
      <c r="I79" s="56" t="s">
        <v>237</v>
      </c>
      <c r="J79" s="38"/>
      <c r="K79" s="39"/>
      <c r="L79" s="38"/>
    </row>
    <row r="80" spans="1:12" ht="12.75">
      <c r="A80" s="10"/>
      <c r="C80" s="56"/>
      <c r="D80" s="38"/>
      <c r="E80" s="56"/>
      <c r="F80" s="38"/>
      <c r="G80" s="56"/>
      <c r="H80" s="38"/>
      <c r="I80" s="56"/>
      <c r="J80" s="38"/>
      <c r="K80" s="39"/>
      <c r="L80" s="38"/>
    </row>
    <row r="81" spans="1:12" ht="12.75">
      <c r="A81" s="10"/>
      <c r="C81" s="56"/>
      <c r="D81" s="38"/>
      <c r="E81" s="56"/>
      <c r="F81" s="38"/>
      <c r="G81" s="56"/>
      <c r="H81" s="38"/>
      <c r="I81" s="56"/>
      <c r="J81" s="38"/>
      <c r="K81" s="39"/>
      <c r="L81" s="38"/>
    </row>
    <row r="82" spans="1:12" ht="12.75">
      <c r="A82" s="10"/>
      <c r="C82" s="56"/>
      <c r="D82" s="38"/>
      <c r="E82" s="56"/>
      <c r="F82" s="38"/>
      <c r="G82" s="56"/>
      <c r="H82" s="38"/>
      <c r="I82" s="56"/>
      <c r="J82" s="38"/>
      <c r="K82" s="39"/>
      <c r="L82" s="38"/>
    </row>
    <row r="83" spans="1:12" ht="12.75">
      <c r="A83" s="10"/>
      <c r="C83" s="56"/>
      <c r="D83" s="38"/>
      <c r="E83" s="56"/>
      <c r="F83" s="38"/>
      <c r="G83" s="56"/>
      <c r="H83" s="38"/>
      <c r="I83" s="56"/>
      <c r="J83" s="38"/>
      <c r="K83" s="39"/>
      <c r="L83" s="38"/>
    </row>
    <row r="84" spans="1:12" ht="12.75">
      <c r="A84" s="10"/>
      <c r="C84" s="45"/>
      <c r="D84" s="38"/>
      <c r="E84" s="45"/>
      <c r="F84" s="38"/>
      <c r="G84" s="45"/>
      <c r="H84" s="38"/>
      <c r="I84" s="45"/>
      <c r="J84" s="38"/>
      <c r="K84" s="39"/>
      <c r="L84" s="38"/>
    </row>
    <row r="85" spans="1:12" ht="12.75">
      <c r="A85" s="10"/>
      <c r="B85" t="s">
        <v>7</v>
      </c>
      <c r="C85" s="33">
        <v>38990</v>
      </c>
      <c r="D85" s="33"/>
      <c r="E85" s="33">
        <v>38625</v>
      </c>
      <c r="F85" s="33"/>
      <c r="G85" s="33">
        <f>+C85</f>
        <v>38990</v>
      </c>
      <c r="H85" s="33"/>
      <c r="I85" s="33">
        <f>+E85</f>
        <v>38625</v>
      </c>
      <c r="J85" s="33"/>
      <c r="K85" s="34"/>
      <c r="L85" s="33"/>
    </row>
    <row r="86" ht="12.75">
      <c r="A86" s="10"/>
    </row>
    <row r="87" spans="1:2" ht="12.75">
      <c r="A87" s="10"/>
      <c r="B87" t="s">
        <v>211</v>
      </c>
    </row>
    <row r="88" spans="2:9" ht="12.75">
      <c r="B88" t="s">
        <v>212</v>
      </c>
      <c r="C88" s="2">
        <v>-876</v>
      </c>
      <c r="D88" s="2"/>
      <c r="E88" s="2">
        <v>-871</v>
      </c>
      <c r="F88" s="2"/>
      <c r="G88" s="2">
        <v>-1488</v>
      </c>
      <c r="H88" s="2"/>
      <c r="I88" s="2">
        <v>-2683</v>
      </c>
    </row>
    <row r="89" spans="3:9" ht="12.75">
      <c r="C89" s="2"/>
      <c r="D89" s="2"/>
      <c r="E89" s="2"/>
      <c r="F89" s="2"/>
      <c r="G89" s="2"/>
      <c r="H89" s="2"/>
      <c r="I89" s="2"/>
    </row>
    <row r="90" spans="2:9" ht="12.75">
      <c r="B90" t="s">
        <v>52</v>
      </c>
      <c r="C90" s="2"/>
      <c r="D90" s="2"/>
      <c r="E90" s="2"/>
      <c r="F90" s="2"/>
      <c r="G90" s="2"/>
      <c r="H90" s="2"/>
      <c r="I90" s="2"/>
    </row>
    <row r="91" spans="2:9" ht="12.75">
      <c r="B91" t="s">
        <v>53</v>
      </c>
      <c r="C91" s="2"/>
      <c r="D91" s="2"/>
      <c r="E91" s="2"/>
      <c r="F91" s="2"/>
      <c r="G91" s="2"/>
      <c r="H91" s="2"/>
      <c r="I91" s="2"/>
    </row>
    <row r="92" spans="2:9" ht="12.75">
      <c r="B92" t="s">
        <v>54</v>
      </c>
      <c r="C92" s="2">
        <v>45053</v>
      </c>
      <c r="D92" s="2"/>
      <c r="E92" s="2">
        <v>45053</v>
      </c>
      <c r="F92" s="2"/>
      <c r="G92" s="2">
        <f>+C92</f>
        <v>45053</v>
      </c>
      <c r="H92" s="2"/>
      <c r="I92" s="2">
        <v>45053</v>
      </c>
    </row>
    <row r="93" spans="3:9" ht="12.75">
      <c r="C93" s="2"/>
      <c r="D93" s="2"/>
      <c r="E93" s="2"/>
      <c r="F93" s="2"/>
      <c r="G93" s="2"/>
      <c r="H93" s="2"/>
      <c r="I93" s="2"/>
    </row>
    <row r="94" spans="2:9" ht="12.75">
      <c r="B94" t="s">
        <v>55</v>
      </c>
      <c r="C94" s="22">
        <f>+C88/C92*100</f>
        <v>-1.9443766230883626</v>
      </c>
      <c r="D94" s="22"/>
      <c r="E94" s="22">
        <f>+E88/E92*100</f>
        <v>-1.9332785830022416</v>
      </c>
      <c r="F94" s="22"/>
      <c r="G94" s="22">
        <f>+G88/G92*100</f>
        <v>-3.3027767296295476</v>
      </c>
      <c r="H94" s="22"/>
      <c r="I94" s="22">
        <f>+I88/I92*100</f>
        <v>-5.9552083102124165</v>
      </c>
    </row>
    <row r="95" spans="3:9" ht="12.75">
      <c r="C95" s="2"/>
      <c r="D95" s="2"/>
      <c r="E95" s="2"/>
      <c r="F95" s="2"/>
      <c r="G95" s="2"/>
      <c r="H95" s="2"/>
      <c r="I95" s="2"/>
    </row>
    <row r="96" spans="2:9" ht="12.75">
      <c r="B96" t="s">
        <v>56</v>
      </c>
      <c r="C96" s="2"/>
      <c r="D96" s="2"/>
      <c r="E96" s="2"/>
      <c r="F96" s="2"/>
      <c r="G96" s="2"/>
      <c r="H96" s="2"/>
      <c r="I96" s="2"/>
    </row>
    <row r="97" spans="3:9" ht="12.75">
      <c r="C97" s="2"/>
      <c r="D97" s="2"/>
      <c r="E97" s="2"/>
      <c r="F97" s="2"/>
      <c r="G97" s="2"/>
      <c r="H97" s="2"/>
      <c r="I97" s="2"/>
    </row>
    <row r="98" spans="2:9" ht="12.75">
      <c r="B98" t="s">
        <v>89</v>
      </c>
      <c r="C98" s="2">
        <f>+C88</f>
        <v>-876</v>
      </c>
      <c r="D98" s="2"/>
      <c r="E98" s="2">
        <f>+E88</f>
        <v>-871</v>
      </c>
      <c r="F98" s="2"/>
      <c r="G98" s="2">
        <f>+G88</f>
        <v>-1488</v>
      </c>
      <c r="H98" s="2"/>
      <c r="I98" s="2">
        <f>+I88</f>
        <v>-2683</v>
      </c>
    </row>
    <row r="99" spans="3:9" ht="12.75">
      <c r="C99" s="2"/>
      <c r="D99" s="2"/>
      <c r="E99" s="2"/>
      <c r="F99" s="2"/>
      <c r="G99" s="2"/>
      <c r="H99" s="2"/>
      <c r="I99" s="2"/>
    </row>
    <row r="100" spans="2:9" ht="12.75">
      <c r="B100" t="s">
        <v>53</v>
      </c>
      <c r="C100" s="2"/>
      <c r="D100" s="2"/>
      <c r="E100" s="2"/>
      <c r="F100" s="2"/>
      <c r="G100" s="2"/>
      <c r="H100" s="2"/>
      <c r="I100" s="2"/>
    </row>
    <row r="101" spans="2:9" ht="12.75">
      <c r="B101" t="s">
        <v>54</v>
      </c>
      <c r="C101" s="2">
        <f>+C92</f>
        <v>45053</v>
      </c>
      <c r="D101" s="2"/>
      <c r="E101" s="2">
        <f>+E92</f>
        <v>45053</v>
      </c>
      <c r="F101" s="2"/>
      <c r="G101" s="2">
        <v>0</v>
      </c>
      <c r="H101" s="2"/>
      <c r="I101" s="2">
        <f>+I92</f>
        <v>45053</v>
      </c>
    </row>
    <row r="102" spans="2:9" ht="12.75">
      <c r="B102" t="s">
        <v>57</v>
      </c>
      <c r="C102" s="2">
        <v>0</v>
      </c>
      <c r="D102" s="2"/>
      <c r="E102" s="2">
        <v>-1897</v>
      </c>
      <c r="F102" s="2"/>
      <c r="G102" s="2">
        <v>0</v>
      </c>
      <c r="H102" s="2"/>
      <c r="I102" s="2">
        <v>-1660</v>
      </c>
    </row>
    <row r="103" spans="3:9" ht="12.75">
      <c r="C103" s="2"/>
      <c r="D103" s="2"/>
      <c r="E103" s="2"/>
      <c r="F103" s="2"/>
      <c r="G103" s="2"/>
      <c r="H103" s="2"/>
      <c r="I103" s="2"/>
    </row>
    <row r="104" spans="2:9" ht="12.75">
      <c r="B104" t="s">
        <v>53</v>
      </c>
      <c r="C104" s="2" t="s">
        <v>7</v>
      </c>
      <c r="D104" s="2"/>
      <c r="E104" s="2"/>
      <c r="F104" s="2"/>
      <c r="G104" s="2"/>
      <c r="H104" s="2"/>
      <c r="I104" s="2"/>
    </row>
    <row r="105" spans="2:9" ht="12.75">
      <c r="B105" t="s">
        <v>58</v>
      </c>
      <c r="C105" s="2"/>
      <c r="D105" s="2"/>
      <c r="E105" s="2"/>
      <c r="F105" s="2"/>
      <c r="G105" s="2"/>
      <c r="H105" s="2"/>
      <c r="I105" s="2"/>
    </row>
    <row r="106" spans="2:9" ht="12.75">
      <c r="B106" t="s">
        <v>59</v>
      </c>
      <c r="C106" s="2">
        <v>0</v>
      </c>
      <c r="D106" s="2"/>
      <c r="E106" s="2">
        <f>SUM(E101:E105)</f>
        <v>43156</v>
      </c>
      <c r="F106" s="2"/>
      <c r="G106" s="2">
        <v>0</v>
      </c>
      <c r="H106" s="2"/>
      <c r="I106" s="2">
        <f>SUM(I101:I105)</f>
        <v>43393</v>
      </c>
    </row>
    <row r="107" spans="3:9" ht="12.75">
      <c r="C107" s="2"/>
      <c r="D107" s="2"/>
      <c r="E107" s="2"/>
      <c r="F107" s="2"/>
      <c r="G107" s="2"/>
      <c r="H107" s="2"/>
      <c r="I107" s="2"/>
    </row>
    <row r="108" spans="2:9" ht="12.75">
      <c r="B108" t="s">
        <v>60</v>
      </c>
      <c r="C108" s="22">
        <v>0</v>
      </c>
      <c r="D108" s="22"/>
      <c r="E108" s="22">
        <f>+E88/E106*100</f>
        <v>-2.0182593382148486</v>
      </c>
      <c r="F108" s="22"/>
      <c r="G108" s="22">
        <v>0</v>
      </c>
      <c r="H108" s="22"/>
      <c r="I108" s="22">
        <f>+I88/I106*100</f>
        <v>-6.183024911852142</v>
      </c>
    </row>
    <row r="110" ht="12.75">
      <c r="M110" t="s">
        <v>7</v>
      </c>
    </row>
    <row r="128" ht="12.75">
      <c r="J128" s="1"/>
    </row>
    <row r="129" ht="12.75">
      <c r="J129" s="1"/>
    </row>
    <row r="132" ht="12.75">
      <c r="J132" s="2"/>
    </row>
    <row r="133" ht="12.75">
      <c r="J133" s="2"/>
    </row>
    <row r="134" ht="12.75">
      <c r="J134" s="2"/>
    </row>
    <row r="135" ht="12.75">
      <c r="J135" s="2"/>
    </row>
    <row r="136" ht="12.75">
      <c r="J136" s="2"/>
    </row>
    <row r="137" ht="12.75">
      <c r="J137" s="2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
    </row>
    <row r="148" ht="12.75">
      <c r="J148" s="2"/>
    </row>
    <row r="149" ht="12.75">
      <c r="J149" s="2"/>
    </row>
    <row r="150" ht="12.75">
      <c r="J150" s="2"/>
    </row>
    <row r="151" ht="12.75">
      <c r="J151" s="2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sheetData>
  <mergeCells count="14">
    <mergeCell ref="B72:I72"/>
    <mergeCell ref="B75:J75"/>
    <mergeCell ref="C78:E78"/>
    <mergeCell ref="G78:I78"/>
    <mergeCell ref="B44:J47"/>
    <mergeCell ref="B7:J14"/>
    <mergeCell ref="B18:J26"/>
    <mergeCell ref="C79:C83"/>
    <mergeCell ref="E79:E83"/>
    <mergeCell ref="G79:G83"/>
    <mergeCell ref="I79:I83"/>
    <mergeCell ref="B68:J69"/>
    <mergeCell ref="B29:J31"/>
    <mergeCell ref="B37:J38"/>
  </mergeCells>
  <printOptions/>
  <pageMargins left="0.25" right="0" top="0.5" bottom="0.25" header="0.5" footer="0.5"/>
  <pageSetup horizontalDpi="300" verticalDpi="300" orientation="portrait" paperSize="9" scale="85" r:id="rId1"/>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user</cp:lastModifiedBy>
  <cp:lastPrinted>2006-11-23T01:30:11Z</cp:lastPrinted>
  <dcterms:created xsi:type="dcterms:W3CDTF">2002-11-20T03:39:47Z</dcterms:created>
  <dcterms:modified xsi:type="dcterms:W3CDTF">2006-11-24T06:55:48Z</dcterms:modified>
  <cp:category/>
  <cp:version/>
  <cp:contentType/>
  <cp:contentStatus/>
</cp:coreProperties>
</file>